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<sst xmlns="http://schemas.openxmlformats.org/spreadsheetml/2006/main" count="356" uniqueCount="216">
  <si>
    <t>To</t>
  </si>
  <si>
    <t>From</t>
  </si>
  <si>
    <t>GPS</t>
  </si>
  <si>
    <t>The most probably</t>
  </si>
  <si>
    <t>Min</t>
  </si>
  <si>
    <t>Max</t>
  </si>
  <si>
    <t>Preparation</t>
  </si>
  <si>
    <t>Name</t>
  </si>
  <si>
    <t>Description</t>
  </si>
  <si>
    <t>Flying</t>
  </si>
  <si>
    <t>Sydney</t>
  </si>
  <si>
    <t>Santiago</t>
  </si>
  <si>
    <t>Where</t>
  </si>
  <si>
    <t>Driving South</t>
  </si>
  <si>
    <t>Punta Arenas</t>
  </si>
  <si>
    <t>Comments</t>
  </si>
  <si>
    <t>Hitchhike/hike</t>
  </si>
  <si>
    <t>Cabo Froward</t>
  </si>
  <si>
    <t>Walking</t>
  </si>
  <si>
    <t>Running</t>
  </si>
  <si>
    <t>Map</t>
  </si>
  <si>
    <t>km/day</t>
  </si>
  <si>
    <t>Recovery</t>
  </si>
  <si>
    <t>Puerto Natales</t>
  </si>
  <si>
    <t>Transmission</t>
  </si>
  <si>
    <t>El Calafate</t>
  </si>
  <si>
    <t>version 1</t>
  </si>
  <si>
    <t>version 2</t>
  </si>
  <si>
    <t>close Calafate</t>
  </si>
  <si>
    <t>if not obtain the permit</t>
  </si>
  <si>
    <t>version 3</t>
  </si>
  <si>
    <t>Time (days)</t>
  </si>
  <si>
    <t>Distance (km)</t>
  </si>
  <si>
    <t>without Perito Moreno</t>
  </si>
  <si>
    <t>Rio Mayer</t>
  </si>
  <si>
    <t>Andes</t>
  </si>
  <si>
    <t>Chochrane</t>
  </si>
  <si>
    <t>Total Preparation</t>
  </si>
  <si>
    <t>Total Running</t>
  </si>
  <si>
    <t>Total Walking</t>
  </si>
  <si>
    <t xml:space="preserve">Recovery </t>
  </si>
  <si>
    <t>Puerto Natales</t>
  </si>
  <si>
    <t>Torres del Paine</t>
  </si>
  <si>
    <t>Laguna Amarga</t>
  </si>
  <si>
    <t>Coihaique</t>
  </si>
  <si>
    <t>In Torres del Paine</t>
  </si>
  <si>
    <t>Status</t>
  </si>
  <si>
    <t>to be booked</t>
  </si>
  <si>
    <t>maps,boxes,food, bike, freight, car</t>
  </si>
  <si>
    <t>done</t>
  </si>
  <si>
    <t>to be improved with better map</t>
  </si>
  <si>
    <t>CS to be found</t>
  </si>
  <si>
    <t>contact Iza</t>
  </si>
  <si>
    <t>Coihaique</t>
  </si>
  <si>
    <t>Chaiten</t>
  </si>
  <si>
    <t>done</t>
  </si>
  <si>
    <t>Recovery</t>
  </si>
  <si>
    <t>someone to be found</t>
  </si>
  <si>
    <t>Transmission</t>
  </si>
  <si>
    <t>inc. 1-2 days in Queulat NP</t>
  </si>
  <si>
    <t>Rio Mayer</t>
  </si>
  <si>
    <t>Time in total</t>
  </si>
  <si>
    <t>shortcut via pampa</t>
  </si>
  <si>
    <t>Cochamo</t>
  </si>
  <si>
    <t>Puerto Montt/Cochamo</t>
  </si>
  <si>
    <t>heavy backpack, trackless</t>
  </si>
  <si>
    <t>Pampa</t>
  </si>
  <si>
    <t>or other place if version 3</t>
  </si>
  <si>
    <t>side trip to Puerto Montt</t>
  </si>
  <si>
    <t>bicycle pick up</t>
  </si>
  <si>
    <t>Cycling</t>
  </si>
  <si>
    <t>bicycle pick up to be found</t>
  </si>
  <si>
    <t>Cochamo</t>
  </si>
  <si>
    <t>Mendoza</t>
  </si>
  <si>
    <t>climbing papers arrange</t>
  </si>
  <si>
    <t>climbing storage to be found</t>
  </si>
  <si>
    <t>Puente del Inca</t>
  </si>
  <si>
    <t>Puente del Inca</t>
  </si>
  <si>
    <t>Total Cycling</t>
  </si>
  <si>
    <t xml:space="preserve">Total </t>
  </si>
  <si>
    <t>Recovery</t>
  </si>
  <si>
    <t>Climbing</t>
  </si>
  <si>
    <t>Puente del Inca</t>
  </si>
  <si>
    <t>Aconcagua</t>
  </si>
  <si>
    <t>Total Climbing</t>
  </si>
  <si>
    <r>
      <t>P</t>
    </r>
    <r>
      <rPr>
        <sz val="12"/>
        <rFont val="宋体"/>
        <family val="0"/>
      </rPr>
      <t>uente del Inca</t>
    </r>
  </si>
  <si>
    <t>Cycling</t>
  </si>
  <si>
    <t>Valparaiso</t>
  </si>
  <si>
    <t xml:space="preserve">Total Cycling </t>
  </si>
  <si>
    <r>
      <t>V</t>
    </r>
    <r>
      <rPr>
        <sz val="12"/>
        <rFont val="宋体"/>
        <family val="0"/>
      </rPr>
      <t>alparaiso</t>
    </r>
  </si>
  <si>
    <t>return trip</t>
  </si>
  <si>
    <t>Sailing</t>
  </si>
  <si>
    <t>version 1</t>
  </si>
  <si>
    <t xml:space="preserve">Valparasiso </t>
  </si>
  <si>
    <t>Antofagasta</t>
  </si>
  <si>
    <t xml:space="preserve">Total Sailing/Cycling </t>
  </si>
  <si>
    <r>
      <t>A</t>
    </r>
    <r>
      <rPr>
        <sz val="12"/>
        <rFont val="宋体"/>
        <family val="0"/>
      </rPr>
      <t>ntofagasta</t>
    </r>
  </si>
  <si>
    <t>Walking</t>
  </si>
  <si>
    <t>Atacama</t>
  </si>
  <si>
    <t>San Pedro de A.</t>
  </si>
  <si>
    <t>Salar</t>
  </si>
  <si>
    <t>Sabaya</t>
  </si>
  <si>
    <t>Sabaya</t>
  </si>
  <si>
    <t>Copacabana</t>
  </si>
  <si>
    <t>Altiplano</t>
  </si>
  <si>
    <r>
      <t>C</t>
    </r>
    <r>
      <rPr>
        <sz val="12"/>
        <rFont val="宋体"/>
        <family val="0"/>
      </rPr>
      <t>opacabana</t>
    </r>
  </si>
  <si>
    <t>Paddling</t>
  </si>
  <si>
    <t>Titicaca</t>
  </si>
  <si>
    <t>Copacabana</t>
  </si>
  <si>
    <t>Sicuani</t>
  </si>
  <si>
    <t>Sicuani</t>
  </si>
  <si>
    <t>Ispaya</t>
  </si>
  <si>
    <r>
      <t>I</t>
    </r>
    <r>
      <rPr>
        <sz val="12"/>
        <rFont val="宋体"/>
        <family val="0"/>
      </rPr>
      <t>spaya</t>
    </r>
  </si>
  <si>
    <t xml:space="preserve">Horsing </t>
  </si>
  <si>
    <t>Charazani</t>
  </si>
  <si>
    <t>Horsing</t>
  </si>
  <si>
    <t xml:space="preserve">Jungle Horsing </t>
  </si>
  <si>
    <t>Apolo</t>
  </si>
  <si>
    <t>Rurrenabaque</t>
  </si>
  <si>
    <r>
      <t>R</t>
    </r>
    <r>
      <rPr>
        <sz val="12"/>
        <rFont val="宋体"/>
        <family val="0"/>
      </rPr>
      <t>urrenabaque</t>
    </r>
  </si>
  <si>
    <t>canoe searching</t>
  </si>
  <si>
    <t>Mule/horse searching</t>
  </si>
  <si>
    <t>desert cart pick up to be found</t>
  </si>
  <si>
    <t>Boat searching,CS to be found</t>
  </si>
  <si>
    <t>Riberalta</t>
  </si>
  <si>
    <t>Riberalta</t>
  </si>
  <si>
    <t>Porto Velho</t>
  </si>
  <si>
    <t>Manaus</t>
  </si>
  <si>
    <t>Padling</t>
  </si>
  <si>
    <t>Rurrenabaque</t>
  </si>
  <si>
    <t>Padling</t>
  </si>
  <si>
    <t>Porto Velho</t>
  </si>
  <si>
    <r>
      <t>M</t>
    </r>
    <r>
      <rPr>
        <sz val="12"/>
        <rFont val="宋体"/>
        <family val="0"/>
      </rPr>
      <t>anaus</t>
    </r>
  </si>
  <si>
    <t>swaping canoe for bike</t>
  </si>
  <si>
    <t>swaping bike for canoe</t>
  </si>
  <si>
    <t>Itacoatiara</t>
  </si>
  <si>
    <t>version 1</t>
  </si>
  <si>
    <t>Sailing</t>
  </si>
  <si>
    <t>version 2</t>
  </si>
  <si>
    <t>Cycling</t>
  </si>
  <si>
    <t>Bobra</t>
  </si>
  <si>
    <t>Manaus</t>
  </si>
  <si>
    <t>skateboarding</t>
  </si>
  <si>
    <t>Cycling</t>
  </si>
  <si>
    <t xml:space="preserve">Santa Elena </t>
  </si>
  <si>
    <t>Presidente Figueiredo</t>
  </si>
  <si>
    <t>Roller skating</t>
  </si>
  <si>
    <t>opti</t>
  </si>
  <si>
    <r>
      <t>S</t>
    </r>
    <r>
      <rPr>
        <sz val="12"/>
        <rFont val="宋体"/>
        <family val="0"/>
      </rPr>
      <t>anta Elena</t>
    </r>
  </si>
  <si>
    <t>Return home</t>
  </si>
  <si>
    <t>Punta Gallinas</t>
  </si>
  <si>
    <t>Bogota</t>
  </si>
  <si>
    <t>Driving</t>
  </si>
  <si>
    <t>Maicao</t>
  </si>
  <si>
    <r>
      <t>M</t>
    </r>
    <r>
      <rPr>
        <sz val="12"/>
        <rFont val="宋体"/>
        <family val="0"/>
      </rPr>
      <t>aicao</t>
    </r>
  </si>
  <si>
    <t>Santa Elena</t>
  </si>
  <si>
    <t>Maicao</t>
  </si>
  <si>
    <t>Ciudad Bolivar</t>
  </si>
  <si>
    <t>Ciudad Bolivar</t>
  </si>
  <si>
    <t>Paragliding</t>
  </si>
  <si>
    <t>around</t>
  </si>
  <si>
    <t>Walking/paddling</t>
  </si>
  <si>
    <t>125 km might be less</t>
  </si>
  <si>
    <t>485 km might be less</t>
  </si>
  <si>
    <t>190 km might be less</t>
  </si>
  <si>
    <t>215 km might be less</t>
  </si>
  <si>
    <t>1015 km might be less</t>
  </si>
  <si>
    <t>Punta Gallinas</t>
  </si>
  <si>
    <t>sailboat searching</t>
  </si>
  <si>
    <t>Victor friends</t>
  </si>
  <si>
    <t>Guide to be found</t>
  </si>
  <si>
    <t>skate to be bought</t>
  </si>
  <si>
    <t>Edyta contact</t>
  </si>
  <si>
    <t>skateboard, roll skate, bike search</t>
  </si>
  <si>
    <t>Guide to be found</t>
  </si>
  <si>
    <t>instructor to be found</t>
  </si>
  <si>
    <t>bike to be arrange in C. Bolivar</t>
  </si>
  <si>
    <t xml:space="preserve">Trip Grand Total </t>
  </si>
  <si>
    <t>Inc. Preparation and return</t>
  </si>
  <si>
    <t>Total return</t>
  </si>
  <si>
    <t>Start</t>
  </si>
  <si>
    <t>depart Sydney</t>
  </si>
  <si>
    <t>Total for each stage</t>
  </si>
  <si>
    <t>Transmission between stages</t>
  </si>
  <si>
    <t>number of kilometers, in total per stage</t>
  </si>
  <si>
    <t>Best time to visit</t>
  </si>
  <si>
    <r>
      <t>E</t>
    </r>
    <r>
      <rPr>
        <sz val="12"/>
        <rFont val="宋体"/>
        <family val="0"/>
      </rPr>
      <t>stimated date</t>
    </r>
  </si>
  <si>
    <t>Jun-Oct</t>
  </si>
  <si>
    <r>
      <t>J</t>
    </r>
    <r>
      <rPr>
        <sz val="12"/>
        <rFont val="宋体"/>
        <family val="0"/>
      </rPr>
      <t>un-Oct, ok May-Nov</t>
    </r>
  </si>
  <si>
    <r>
      <t>Jan-Mar, ok Sep-</t>
    </r>
    <r>
      <rPr>
        <sz val="12"/>
        <rFont val="宋体"/>
        <family val="0"/>
      </rPr>
      <t>Dec</t>
    </r>
  </si>
  <si>
    <r>
      <t>S</t>
    </r>
    <r>
      <rPr>
        <sz val="12"/>
        <rFont val="宋体"/>
        <family val="0"/>
      </rPr>
      <t>ep-Apr, ok May</t>
    </r>
  </si>
  <si>
    <r>
      <t>B</t>
    </r>
    <r>
      <rPr>
        <sz val="12"/>
        <rFont val="宋体"/>
        <family val="0"/>
      </rPr>
      <t>oa Vista Oct-Mar</t>
    </r>
  </si>
  <si>
    <r>
      <t>M</t>
    </r>
    <r>
      <rPr>
        <sz val="12"/>
        <rFont val="宋体"/>
        <family val="0"/>
      </rPr>
      <t>ay-Oct</t>
    </r>
  </si>
  <si>
    <r>
      <t>J</t>
    </r>
    <r>
      <rPr>
        <sz val="12"/>
        <rFont val="宋体"/>
        <family val="0"/>
      </rPr>
      <t>ul-Sep, ok Apr-Oct</t>
    </r>
  </si>
  <si>
    <r>
      <t>M</t>
    </r>
    <r>
      <rPr>
        <sz val="12"/>
        <rFont val="宋体"/>
        <family val="0"/>
      </rPr>
      <t>ay-Sep, ok Apr-Oct</t>
    </r>
  </si>
  <si>
    <t>May-Sep, ok Apr-Oct</t>
  </si>
  <si>
    <r>
      <t>A</t>
    </r>
    <r>
      <rPr>
        <sz val="12"/>
        <rFont val="宋体"/>
        <family val="0"/>
      </rPr>
      <t>pr-Nov, cold May-Aug</t>
    </r>
  </si>
  <si>
    <r>
      <t>A</t>
    </r>
    <r>
      <rPr>
        <sz val="12"/>
        <rFont val="宋体"/>
        <family val="0"/>
      </rPr>
      <t>nytime</t>
    </r>
  </si>
  <si>
    <r>
      <t>N</t>
    </r>
    <r>
      <rPr>
        <sz val="12"/>
        <rFont val="宋体"/>
        <family val="0"/>
      </rPr>
      <t>ov-Feb</t>
    </r>
  </si>
  <si>
    <t>permits issued before 15 March</t>
  </si>
  <si>
    <r>
      <t>S</t>
    </r>
    <r>
      <rPr>
        <sz val="12"/>
        <rFont val="宋体"/>
        <family val="0"/>
      </rPr>
      <t>ep-Apr</t>
    </r>
  </si>
  <si>
    <r>
      <t>O</t>
    </r>
    <r>
      <rPr>
        <sz val="12"/>
        <rFont val="宋体"/>
        <family val="0"/>
      </rPr>
      <t>ct-Feb, ok Sep-Mar</t>
    </r>
  </si>
  <si>
    <t>less rain Sep-Feb</t>
  </si>
  <si>
    <t>leave the bike somewhere</t>
  </si>
  <si>
    <t>2 or 3 versions - only one can be chosen - decision can be made later on</t>
  </si>
  <si>
    <t>driving/hike</t>
  </si>
  <si>
    <t>climbing</t>
  </si>
  <si>
    <t>Sajama</t>
  </si>
  <si>
    <t>Included climbing Sajama</t>
  </si>
  <si>
    <t>+ Sajama climb</t>
  </si>
  <si>
    <t>Stage</t>
  </si>
  <si>
    <t>Valparaiso</t>
  </si>
  <si>
    <t>version 2</t>
  </si>
  <si>
    <t xml:space="preserve">version 1 or 2 </t>
  </si>
  <si>
    <t>minimum and maximum number of days for each stage and in total</t>
  </si>
  <si>
    <t>The most probably number of days, if no problem occurs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</si>
</sst>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  <numFmt numFmtId="177" formatCode="&quot;$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C09]dddd\,\ d\ mmmm\ yyyy"/>
  </numFmts>
  <fonts count="15">
    <font>
      <sz val="12"/>
      <name val="宋体"/>
      <family val="0"/>
    </font>
    <font>
      <sz val="9"/>
      <name val="NSimSun"/>
      <family val="3"/>
    </font>
    <font>
      <b/>
      <sz val="12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b/>
      <sz val="12"/>
      <color indexed="57"/>
      <name val="宋体"/>
      <family val="0"/>
    </font>
    <font>
      <sz val="12"/>
      <color indexed="57"/>
      <name val="宋体"/>
      <family val="0"/>
    </font>
    <font>
      <sz val="12"/>
      <color indexed="15"/>
      <name val="宋体"/>
      <family val="0"/>
    </font>
    <font>
      <sz val="12"/>
      <color indexed="48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5" borderId="11" xfId="0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5" borderId="7" xfId="0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6" borderId="11" xfId="0" applyFill="1" applyBorder="1" applyAlignment="1">
      <alignment horizontal="left" vertical="center"/>
    </xf>
    <xf numFmtId="0" fontId="0" fillId="6" borderId="2" xfId="0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0" fillId="5" borderId="2" xfId="0" applyNumberFormat="1" applyFill="1" applyBorder="1" applyAlignment="1">
      <alignment vertical="center"/>
    </xf>
    <xf numFmtId="0" fontId="2" fillId="6" borderId="7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9" fillId="6" borderId="8" xfId="0" applyFont="1" applyFill="1" applyBorder="1" applyAlignment="1">
      <alignment horizontal="center" vertical="center"/>
    </xf>
    <xf numFmtId="14" fontId="3" fillId="6" borderId="1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3" fillId="6" borderId="12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vertical="center"/>
    </xf>
    <xf numFmtId="0" fontId="0" fillId="6" borderId="19" xfId="0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right" vertical="center"/>
    </xf>
    <xf numFmtId="0" fontId="0" fillId="5" borderId="1" xfId="0" applyNumberFormat="1" applyFill="1" applyBorder="1" applyAlignment="1">
      <alignment vertical="center"/>
    </xf>
    <xf numFmtId="0" fontId="0" fillId="6" borderId="15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2" fillId="6" borderId="20" xfId="0" applyFont="1" applyFill="1" applyBorder="1" applyAlignment="1">
      <alignment horizontal="right" vertical="center"/>
    </xf>
    <xf numFmtId="0" fontId="0" fillId="6" borderId="21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14" fontId="0" fillId="0" borderId="9" xfId="0" applyNumberFormat="1" applyFont="1" applyBorder="1" applyAlignment="1">
      <alignment horizontal="right" vertical="center"/>
    </xf>
    <xf numFmtId="14" fontId="0" fillId="0" borderId="2" xfId="0" applyNumberFormat="1" applyFont="1" applyBorder="1" applyAlignment="1">
      <alignment horizontal="right" vertical="center"/>
    </xf>
    <xf numFmtId="14" fontId="0" fillId="0" borderId="1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" xfId="0" applyNumberFormat="1" applyFont="1" applyFill="1" applyBorder="1" applyAlignment="1">
      <alignment horizontal="center" vertical="center"/>
    </xf>
    <xf numFmtId="0" fontId="7" fillId="7" borderId="2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right" vertical="center"/>
    </xf>
    <xf numFmtId="14" fontId="0" fillId="3" borderId="4" xfId="0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right" vertical="center"/>
    </xf>
    <xf numFmtId="14" fontId="6" fillId="2" borderId="1" xfId="0" applyNumberFormat="1" applyFont="1" applyFill="1" applyBorder="1" applyAlignment="1">
      <alignment horizontal="right" vertical="center"/>
    </xf>
    <xf numFmtId="14" fontId="6" fillId="5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right" vertical="center"/>
    </xf>
    <xf numFmtId="14" fontId="0" fillId="4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horizontal="left" vertical="center"/>
    </xf>
    <xf numFmtId="14" fontId="0" fillId="5" borderId="1" xfId="0" applyNumberFormat="1" applyFont="1" applyFill="1" applyBorder="1" applyAlignment="1">
      <alignment horizontal="right" vertical="center"/>
    </xf>
    <xf numFmtId="14" fontId="0" fillId="0" borderId="1" xfId="0" applyNumberFormat="1" applyFont="1" applyFill="1" applyBorder="1" applyAlignment="1">
      <alignment horizontal="right" vertical="center"/>
    </xf>
    <xf numFmtId="14" fontId="6" fillId="6" borderId="15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3" borderId="6" xfId="0" applyNumberFormat="1" applyFont="1" applyFill="1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/>
    </xf>
    <xf numFmtId="49" fontId="0" fillId="2" borderId="3" xfId="0" applyNumberFormat="1" applyFont="1" applyFill="1" applyBorder="1" applyAlignment="1">
      <alignment horizontal="left" vertical="center"/>
    </xf>
    <xf numFmtId="49" fontId="0" fillId="5" borderId="3" xfId="0" applyNumberFormat="1" applyFont="1" applyFill="1" applyBorder="1" applyAlignment="1">
      <alignment horizontal="left" vertical="center"/>
    </xf>
    <xf numFmtId="49" fontId="0" fillId="4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6" borderId="3" xfId="0" applyNumberFormat="1" applyFont="1" applyFill="1" applyBorder="1" applyAlignment="1">
      <alignment horizontal="left" vertical="center"/>
    </xf>
    <xf numFmtId="49" fontId="0" fillId="6" borderId="16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0" fontId="7" fillId="7" borderId="7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177" fontId="0" fillId="3" borderId="4" xfId="0" applyNumberForma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7" fontId="0" fillId="3" borderId="22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="67" zoomScaleNormal="67" workbookViewId="0" topLeftCell="C39">
      <selection activeCell="Q56" sqref="Q56"/>
    </sheetView>
  </sheetViews>
  <sheetFormatPr defaultColWidth="9.00390625" defaultRowHeight="14.25"/>
  <cols>
    <col min="1" max="1" width="5.50390625" style="2" customWidth="1"/>
    <col min="2" max="2" width="13.125" style="2" customWidth="1"/>
    <col min="3" max="3" width="16.50390625" style="2" customWidth="1"/>
    <col min="4" max="4" width="15.375" style="2" customWidth="1"/>
    <col min="5" max="5" width="15.50390625" style="2" customWidth="1"/>
    <col min="6" max="6" width="17.625" style="2" customWidth="1"/>
    <col min="7" max="7" width="4.50390625" style="2" customWidth="1"/>
    <col min="8" max="8" width="4.50390625" style="88" customWidth="1"/>
    <col min="9" max="10" width="4.375" style="2" customWidth="1"/>
    <col min="11" max="11" width="4.375" style="88" customWidth="1"/>
    <col min="12" max="12" width="4.375" style="2" customWidth="1"/>
    <col min="13" max="13" width="6.25390625" style="2" customWidth="1"/>
    <col min="14" max="14" width="5.25390625" style="2" customWidth="1"/>
    <col min="15" max="15" width="5.50390625" style="2" customWidth="1"/>
    <col min="16" max="16" width="10.75390625" style="2" customWidth="1"/>
    <col min="17" max="17" width="11.625" style="135" customWidth="1"/>
    <col min="18" max="18" width="21.375" style="188" customWidth="1"/>
    <col min="19" max="19" width="29.75390625" style="2" customWidth="1"/>
    <col min="20" max="20" width="35.875" style="2" customWidth="1"/>
    <col min="21" max="256" width="9.00390625" style="2" customWidth="1"/>
  </cols>
  <sheetData>
    <row r="1" spans="1:21" ht="14.25">
      <c r="A1" s="94"/>
      <c r="B1" s="202" t="s">
        <v>182</v>
      </c>
      <c r="C1" s="203"/>
      <c r="D1" s="44"/>
      <c r="E1" s="204" t="s">
        <v>183</v>
      </c>
      <c r="F1" s="205"/>
      <c r="H1" s="87"/>
      <c r="I1" s="45"/>
      <c r="J1" s="94"/>
      <c r="K1" s="87"/>
      <c r="L1" s="45"/>
      <c r="M1" s="95"/>
      <c r="N1" s="95"/>
      <c r="O1" s="95"/>
      <c r="P1" s="95"/>
      <c r="Q1" s="136"/>
      <c r="R1" s="175"/>
      <c r="S1" s="94"/>
      <c r="T1" s="45"/>
      <c r="U1" s="46"/>
    </row>
    <row r="2" spans="1:21" ht="14.25">
      <c r="A2" s="94"/>
      <c r="B2" s="190" t="s">
        <v>204</v>
      </c>
      <c r="C2" s="191"/>
      <c r="D2" s="192"/>
      <c r="E2" s="192"/>
      <c r="F2" s="193"/>
      <c r="H2" s="87"/>
      <c r="I2" s="45"/>
      <c r="J2" s="94"/>
      <c r="K2" s="87"/>
      <c r="L2" s="45"/>
      <c r="M2" s="95"/>
      <c r="N2" s="95"/>
      <c r="O2" s="95"/>
      <c r="P2" s="95"/>
      <c r="Q2" s="136"/>
      <c r="R2" s="175"/>
      <c r="S2" s="94"/>
      <c r="T2" s="45"/>
      <c r="U2" s="46"/>
    </row>
    <row r="3" spans="1:21" ht="14.25">
      <c r="A3" s="94"/>
      <c r="B3" s="137" t="s">
        <v>214</v>
      </c>
      <c r="C3" s="138"/>
      <c r="D3" s="44"/>
      <c r="E3" s="44"/>
      <c r="F3" s="45"/>
      <c r="H3" s="87"/>
      <c r="I3" s="45"/>
      <c r="J3" s="94"/>
      <c r="K3" s="87"/>
      <c r="L3" s="45"/>
      <c r="M3" s="95"/>
      <c r="N3" s="95"/>
      <c r="O3" s="95"/>
      <c r="P3" s="95"/>
      <c r="Q3" s="136"/>
      <c r="R3" s="175"/>
      <c r="S3" s="94"/>
      <c r="T3" s="45"/>
      <c r="U3" s="46"/>
    </row>
    <row r="4" spans="1:21" ht="14.25">
      <c r="A4" s="94"/>
      <c r="B4" s="209" t="s">
        <v>184</v>
      </c>
      <c r="C4" s="210"/>
      <c r="D4" s="210"/>
      <c r="E4" s="210"/>
      <c r="F4" s="211"/>
      <c r="H4" s="87"/>
      <c r="I4" s="45"/>
      <c r="J4" s="94"/>
      <c r="K4" s="87"/>
      <c r="L4" s="45"/>
      <c r="M4" s="95"/>
      <c r="N4" s="95"/>
      <c r="O4" s="95"/>
      <c r="P4" s="95"/>
      <c r="Q4" s="136"/>
      <c r="R4" s="175"/>
      <c r="S4" s="94"/>
      <c r="T4" s="45"/>
      <c r="U4" s="46"/>
    </row>
    <row r="5" spans="1:21" ht="14.25">
      <c r="A5" s="94"/>
      <c r="B5" s="206" t="s">
        <v>215</v>
      </c>
      <c r="C5" s="207"/>
      <c r="D5" s="207"/>
      <c r="E5" s="207"/>
      <c r="F5" s="208"/>
      <c r="H5" s="87"/>
      <c r="I5" s="45"/>
      <c r="J5" s="94"/>
      <c r="K5" s="87"/>
      <c r="L5" s="45"/>
      <c r="M5" s="95"/>
      <c r="N5" s="95"/>
      <c r="O5" s="95"/>
      <c r="P5" s="95"/>
      <c r="Q5" s="136"/>
      <c r="R5" s="175"/>
      <c r="S5" s="94"/>
      <c r="T5" s="45"/>
      <c r="U5" s="46"/>
    </row>
    <row r="6" spans="1:21" ht="15" thickBot="1">
      <c r="A6" s="94"/>
      <c r="B6" s="44"/>
      <c r="C6" s="44"/>
      <c r="D6" s="44"/>
      <c r="E6" s="44"/>
      <c r="F6" s="43"/>
      <c r="G6" s="43"/>
      <c r="H6" s="87"/>
      <c r="I6" s="45"/>
      <c r="J6" s="94"/>
      <c r="K6" s="87"/>
      <c r="L6" s="45"/>
      <c r="M6" s="95"/>
      <c r="N6" s="95"/>
      <c r="O6" s="95"/>
      <c r="P6" s="95"/>
      <c r="Q6" s="161"/>
      <c r="R6" s="176"/>
      <c r="S6" s="94"/>
      <c r="T6" s="45"/>
      <c r="U6" s="46"/>
    </row>
    <row r="7" spans="1:21" s="53" customFormat="1" ht="28.5" customHeight="1">
      <c r="A7" s="13"/>
      <c r="B7" s="14"/>
      <c r="C7" s="14"/>
      <c r="D7" s="14"/>
      <c r="E7" s="14"/>
      <c r="F7" s="139"/>
      <c r="G7" s="198" t="s">
        <v>31</v>
      </c>
      <c r="H7" s="199"/>
      <c r="I7" s="200"/>
      <c r="J7" s="201" t="s">
        <v>61</v>
      </c>
      <c r="K7" s="199"/>
      <c r="L7" s="200"/>
      <c r="M7" s="60"/>
      <c r="N7" s="195" t="s">
        <v>32</v>
      </c>
      <c r="O7" s="196"/>
      <c r="P7" s="197"/>
      <c r="Q7" s="162" t="s">
        <v>186</v>
      </c>
      <c r="R7" s="177"/>
      <c r="S7" s="48"/>
      <c r="T7" s="15"/>
      <c r="U7" s="57"/>
    </row>
    <row r="8" spans="1:21" s="53" customFormat="1" ht="29.25" customHeight="1">
      <c r="A8" s="11" t="s">
        <v>210</v>
      </c>
      <c r="B8" s="4" t="s">
        <v>7</v>
      </c>
      <c r="C8" s="4" t="s">
        <v>8</v>
      </c>
      <c r="D8" s="4" t="s">
        <v>12</v>
      </c>
      <c r="E8" s="4" t="s">
        <v>1</v>
      </c>
      <c r="F8" s="41" t="s">
        <v>0</v>
      </c>
      <c r="G8" s="11" t="s">
        <v>4</v>
      </c>
      <c r="H8" s="81" t="s">
        <v>147</v>
      </c>
      <c r="I8" s="12" t="s">
        <v>5</v>
      </c>
      <c r="J8" s="11" t="s">
        <v>4</v>
      </c>
      <c r="K8" s="81" t="s">
        <v>147</v>
      </c>
      <c r="L8" s="12" t="s">
        <v>5</v>
      </c>
      <c r="M8" s="47" t="s">
        <v>21</v>
      </c>
      <c r="N8" s="8" t="s">
        <v>2</v>
      </c>
      <c r="O8" s="7" t="s">
        <v>20</v>
      </c>
      <c r="P8" s="31" t="s">
        <v>3</v>
      </c>
      <c r="Q8" s="163">
        <f>SUM(Q107)</f>
        <v>41299</v>
      </c>
      <c r="R8" s="178" t="s">
        <v>185</v>
      </c>
      <c r="S8" s="49" t="s">
        <v>15</v>
      </c>
      <c r="T8" s="12" t="s">
        <v>46</v>
      </c>
      <c r="U8" s="57"/>
    </row>
    <row r="9" spans="1:21" ht="14.25" hidden="1">
      <c r="A9" s="1"/>
      <c r="F9" s="39"/>
      <c r="G9" s="18"/>
      <c r="H9" s="82"/>
      <c r="I9" s="19"/>
      <c r="J9" s="18"/>
      <c r="K9" s="82"/>
      <c r="L9" s="19"/>
      <c r="M9" s="61"/>
      <c r="N9" s="9"/>
      <c r="O9" s="5"/>
      <c r="P9" s="32"/>
      <c r="Q9" s="164"/>
      <c r="R9" s="179"/>
      <c r="S9" s="46"/>
      <c r="T9" s="16" t="s">
        <v>47</v>
      </c>
      <c r="U9" s="46"/>
    </row>
    <row r="10" spans="1:21" ht="14.25" hidden="1">
      <c r="A10" s="1"/>
      <c r="F10" s="39"/>
      <c r="G10" s="18"/>
      <c r="H10" s="82"/>
      <c r="I10" s="19"/>
      <c r="J10" s="18"/>
      <c r="K10" s="82"/>
      <c r="L10" s="19"/>
      <c r="M10" s="61"/>
      <c r="N10" s="9"/>
      <c r="O10" s="5"/>
      <c r="P10" s="32"/>
      <c r="Q10" s="164"/>
      <c r="R10" s="179"/>
      <c r="S10" s="46"/>
      <c r="T10" s="16" t="s">
        <v>48</v>
      </c>
      <c r="U10" s="46"/>
    </row>
    <row r="11" spans="1:21" ht="14.25" hidden="1">
      <c r="A11" s="1"/>
      <c r="F11" s="39"/>
      <c r="G11" s="18"/>
      <c r="H11" s="82"/>
      <c r="I11" s="19"/>
      <c r="J11" s="18"/>
      <c r="K11" s="82"/>
      <c r="L11" s="19"/>
      <c r="M11" s="61"/>
      <c r="N11" s="9"/>
      <c r="O11" s="5"/>
      <c r="P11" s="32"/>
      <c r="Q11" s="164"/>
      <c r="R11" s="179"/>
      <c r="S11" s="46"/>
      <c r="T11" s="16"/>
      <c r="U11" s="46"/>
    </row>
    <row r="12" spans="1:21" ht="14.25" hidden="1">
      <c r="A12" s="1"/>
      <c r="F12" s="39"/>
      <c r="G12" s="18"/>
      <c r="H12" s="82"/>
      <c r="I12" s="19"/>
      <c r="J12" s="18"/>
      <c r="K12" s="82"/>
      <c r="L12" s="19"/>
      <c r="M12" s="61"/>
      <c r="N12" s="9"/>
      <c r="O12" s="5"/>
      <c r="P12" s="32"/>
      <c r="Q12" s="164"/>
      <c r="R12" s="179"/>
      <c r="S12" s="46"/>
      <c r="T12" s="16" t="s">
        <v>51</v>
      </c>
      <c r="U12" s="46"/>
    </row>
    <row r="13" spans="1:21" ht="14.25" hidden="1">
      <c r="A13" s="1"/>
      <c r="F13" s="39"/>
      <c r="G13" s="18"/>
      <c r="H13" s="82"/>
      <c r="I13" s="19"/>
      <c r="J13" s="18"/>
      <c r="K13" s="82"/>
      <c r="L13" s="19"/>
      <c r="M13" s="61"/>
      <c r="N13" s="9"/>
      <c r="O13" s="5"/>
      <c r="P13" s="32"/>
      <c r="Q13" s="164"/>
      <c r="R13" s="179"/>
      <c r="S13" s="46"/>
      <c r="T13" s="16"/>
      <c r="U13" s="46"/>
    </row>
    <row r="14" spans="1:21" ht="14.25" hidden="1">
      <c r="A14" s="17"/>
      <c r="B14" s="3"/>
      <c r="C14" s="3"/>
      <c r="D14" s="3"/>
      <c r="E14" s="3"/>
      <c r="F14" s="40"/>
      <c r="G14" s="20"/>
      <c r="H14" s="83"/>
      <c r="I14" s="21"/>
      <c r="J14" s="20"/>
      <c r="K14" s="83"/>
      <c r="L14" s="21"/>
      <c r="M14" s="62"/>
      <c r="N14" s="10"/>
      <c r="O14" s="6"/>
      <c r="P14" s="33"/>
      <c r="Q14" s="165"/>
      <c r="R14" s="180"/>
      <c r="S14" s="50"/>
      <c r="T14" s="37"/>
      <c r="U14" s="46"/>
    </row>
    <row r="15" spans="1:21" ht="14.25" hidden="1">
      <c r="A15" s="78"/>
      <c r="B15" s="68"/>
      <c r="C15" s="68"/>
      <c r="D15" s="68"/>
      <c r="E15" s="68"/>
      <c r="F15" s="74"/>
      <c r="G15" s="75"/>
      <c r="H15" s="84"/>
      <c r="I15" s="76"/>
      <c r="J15" s="75"/>
      <c r="K15" s="84"/>
      <c r="L15" s="76"/>
      <c r="M15" s="70"/>
      <c r="N15" s="71"/>
      <c r="O15" s="72"/>
      <c r="P15" s="153"/>
      <c r="Q15" s="166"/>
      <c r="R15" s="181"/>
      <c r="S15" s="73"/>
      <c r="T15" s="103"/>
      <c r="U15" s="46"/>
    </row>
    <row r="16" spans="1:21" ht="14.25">
      <c r="A16" s="1">
        <v>1</v>
      </c>
      <c r="B16" s="2" t="s">
        <v>19</v>
      </c>
      <c r="C16" s="2" t="s">
        <v>19</v>
      </c>
      <c r="E16" s="2" t="s">
        <v>17</v>
      </c>
      <c r="F16" s="39" t="s">
        <v>14</v>
      </c>
      <c r="G16" s="18">
        <v>3</v>
      </c>
      <c r="H16" s="82">
        <v>3</v>
      </c>
      <c r="I16" s="19">
        <v>5</v>
      </c>
      <c r="J16" s="18"/>
      <c r="K16" s="82"/>
      <c r="L16" s="19"/>
      <c r="M16" s="61">
        <v>30</v>
      </c>
      <c r="N16" s="9">
        <v>97</v>
      </c>
      <c r="O16" s="5"/>
      <c r="P16" s="34">
        <v>110</v>
      </c>
      <c r="Q16" s="167">
        <f>SUM(Q8+H16)</f>
        <v>41302</v>
      </c>
      <c r="R16" s="179"/>
      <c r="S16" s="46"/>
      <c r="T16" s="16" t="s">
        <v>49</v>
      </c>
      <c r="U16" s="46"/>
    </row>
    <row r="17" spans="1:21" ht="14.25">
      <c r="A17" s="1"/>
      <c r="C17" s="2" t="s">
        <v>22</v>
      </c>
      <c r="D17" s="2" t="s">
        <v>14</v>
      </c>
      <c r="F17" s="39"/>
      <c r="G17" s="18">
        <v>0</v>
      </c>
      <c r="H17" s="82">
        <v>1</v>
      </c>
      <c r="I17" s="19">
        <v>3</v>
      </c>
      <c r="J17" s="18"/>
      <c r="K17" s="82"/>
      <c r="L17" s="19"/>
      <c r="M17" s="61"/>
      <c r="N17" s="9"/>
      <c r="O17" s="5"/>
      <c r="P17" s="32"/>
      <c r="Q17" s="167">
        <f>SUM(Q16+H17)</f>
        <v>41303</v>
      </c>
      <c r="R17" s="179"/>
      <c r="S17" s="46"/>
      <c r="T17" s="16" t="s">
        <v>51</v>
      </c>
      <c r="U17" s="46"/>
    </row>
    <row r="18" spans="1:21" ht="14.25">
      <c r="A18" s="1"/>
      <c r="C18" s="2" t="s">
        <v>19</v>
      </c>
      <c r="E18" s="2" t="s">
        <v>14</v>
      </c>
      <c r="F18" s="39" t="s">
        <v>23</v>
      </c>
      <c r="G18" s="18">
        <v>4</v>
      </c>
      <c r="H18" s="82">
        <v>7</v>
      </c>
      <c r="I18" s="19">
        <v>8</v>
      </c>
      <c r="J18" s="18"/>
      <c r="K18" s="82"/>
      <c r="L18" s="19"/>
      <c r="M18" s="61">
        <v>35</v>
      </c>
      <c r="N18" s="9"/>
      <c r="O18" s="5">
        <v>238</v>
      </c>
      <c r="P18" s="34">
        <v>238</v>
      </c>
      <c r="Q18" s="167">
        <f>SUM(Q17+H18)</f>
        <v>41310</v>
      </c>
      <c r="R18" s="179"/>
      <c r="S18" s="46"/>
      <c r="T18" s="16" t="s">
        <v>50</v>
      </c>
      <c r="U18" s="46"/>
    </row>
    <row r="19" spans="1:21" ht="14.25">
      <c r="A19" s="17"/>
      <c r="B19" s="3"/>
      <c r="C19" s="3"/>
      <c r="D19" s="3"/>
      <c r="E19" s="3"/>
      <c r="F19" s="40" t="s">
        <v>38</v>
      </c>
      <c r="G19" s="20">
        <f>SUM(G16:G18)</f>
        <v>7</v>
      </c>
      <c r="H19" s="83">
        <f>SUM(H16:H18)</f>
        <v>11</v>
      </c>
      <c r="I19" s="21">
        <f>SUM(I16:I18)</f>
        <v>16</v>
      </c>
      <c r="J19" s="20">
        <f>SUM(G19,G14)</f>
        <v>7</v>
      </c>
      <c r="K19" s="83">
        <f>SUM(H19,H14)</f>
        <v>11</v>
      </c>
      <c r="L19" s="21">
        <f>SUM(L14,I19)</f>
        <v>16</v>
      </c>
      <c r="M19" s="62"/>
      <c r="N19" s="10"/>
      <c r="O19" s="6"/>
      <c r="P19" s="154">
        <f>SUM(P16:P18)</f>
        <v>348</v>
      </c>
      <c r="Q19" s="168"/>
      <c r="R19" s="180"/>
      <c r="S19" s="50"/>
      <c r="T19" s="37"/>
      <c r="U19" s="46"/>
    </row>
    <row r="20" spans="1:21" ht="14.25">
      <c r="A20" s="24"/>
      <c r="B20" s="30" t="s">
        <v>24</v>
      </c>
      <c r="C20" s="30" t="s">
        <v>22</v>
      </c>
      <c r="D20" s="30" t="s">
        <v>23</v>
      </c>
      <c r="E20" s="25"/>
      <c r="F20" s="42"/>
      <c r="G20" s="26">
        <v>1</v>
      </c>
      <c r="H20" s="85">
        <v>1</v>
      </c>
      <c r="I20" s="27">
        <v>3</v>
      </c>
      <c r="J20" s="26">
        <f>SUM(J19,G20)</f>
        <v>8</v>
      </c>
      <c r="K20" s="85">
        <f>SUM(K19,H20)</f>
        <v>12</v>
      </c>
      <c r="L20" s="27">
        <f>SUM(L19,I20)</f>
        <v>19</v>
      </c>
      <c r="M20" s="63"/>
      <c r="N20" s="28"/>
      <c r="O20" s="29"/>
      <c r="P20" s="35"/>
      <c r="Q20" s="169">
        <f>SUM(Q18+H20)</f>
        <v>41311</v>
      </c>
      <c r="R20" s="182"/>
      <c r="S20" s="51"/>
      <c r="T20" s="38" t="s">
        <v>52</v>
      </c>
      <c r="U20" s="46"/>
    </row>
    <row r="21" spans="1:21" ht="14.25">
      <c r="A21" s="1">
        <v>2</v>
      </c>
      <c r="B21" s="2" t="s">
        <v>18</v>
      </c>
      <c r="C21" s="2" t="s">
        <v>42</v>
      </c>
      <c r="E21" s="2" t="s">
        <v>41</v>
      </c>
      <c r="F21" s="39" t="s">
        <v>43</v>
      </c>
      <c r="G21" s="22">
        <v>6</v>
      </c>
      <c r="H21" s="86">
        <v>7</v>
      </c>
      <c r="I21" s="23">
        <v>8</v>
      </c>
      <c r="J21" s="22"/>
      <c r="K21" s="86"/>
      <c r="L21" s="23"/>
      <c r="M21" s="61">
        <v>20</v>
      </c>
      <c r="N21" s="9">
        <v>140</v>
      </c>
      <c r="O21" s="5"/>
      <c r="P21" s="34">
        <v>150</v>
      </c>
      <c r="Q21" s="167">
        <f>SUM(Q20+H21)</f>
        <v>41318</v>
      </c>
      <c r="R21" s="179"/>
      <c r="S21" s="46" t="s">
        <v>45</v>
      </c>
      <c r="T21" s="16"/>
      <c r="U21" s="46"/>
    </row>
    <row r="22" spans="1:21" ht="14.25">
      <c r="A22" s="1"/>
      <c r="D22" s="140" t="s">
        <v>92</v>
      </c>
      <c r="E22" s="140" t="s">
        <v>43</v>
      </c>
      <c r="F22" s="141" t="s">
        <v>25</v>
      </c>
      <c r="G22" s="142">
        <v>3</v>
      </c>
      <c r="H22" s="143">
        <v>4</v>
      </c>
      <c r="I22" s="144">
        <v>5</v>
      </c>
      <c r="J22" s="142"/>
      <c r="K22" s="145"/>
      <c r="L22" s="144"/>
      <c r="M22" s="146">
        <v>30</v>
      </c>
      <c r="N22" s="147"/>
      <c r="O22" s="148">
        <v>105</v>
      </c>
      <c r="P22" s="155">
        <v>105</v>
      </c>
      <c r="Q22" s="170"/>
      <c r="R22" s="183"/>
      <c r="S22" s="46" t="s">
        <v>33</v>
      </c>
      <c r="T22" s="16" t="s">
        <v>50</v>
      </c>
      <c r="U22" s="46"/>
    </row>
    <row r="23" spans="1:21" ht="14.25">
      <c r="A23" s="1"/>
      <c r="D23" s="140" t="s">
        <v>212</v>
      </c>
      <c r="E23" s="140" t="s">
        <v>43</v>
      </c>
      <c r="F23" s="141" t="s">
        <v>28</v>
      </c>
      <c r="G23" s="142">
        <v>7</v>
      </c>
      <c r="H23" s="143">
        <v>8</v>
      </c>
      <c r="I23" s="144">
        <v>10</v>
      </c>
      <c r="J23" s="142"/>
      <c r="K23" s="145"/>
      <c r="L23" s="144"/>
      <c r="M23" s="146">
        <v>30</v>
      </c>
      <c r="N23" s="147">
        <v>210</v>
      </c>
      <c r="O23" s="148">
        <v>230</v>
      </c>
      <c r="P23" s="155">
        <v>230</v>
      </c>
      <c r="Q23" s="170"/>
      <c r="R23" s="183"/>
      <c r="S23" s="46" t="s">
        <v>29</v>
      </c>
      <c r="T23" s="16" t="s">
        <v>50</v>
      </c>
      <c r="U23" s="46"/>
    </row>
    <row r="24" spans="1:21" ht="14.25">
      <c r="A24" s="1"/>
      <c r="F24" s="39" t="s">
        <v>213</v>
      </c>
      <c r="G24" s="18">
        <v>3</v>
      </c>
      <c r="H24" s="82">
        <v>8</v>
      </c>
      <c r="I24" s="19">
        <v>10</v>
      </c>
      <c r="J24" s="18"/>
      <c r="K24" s="82"/>
      <c r="L24" s="19"/>
      <c r="M24" s="61"/>
      <c r="N24" s="9"/>
      <c r="O24" s="5"/>
      <c r="P24" s="34">
        <v>230</v>
      </c>
      <c r="Q24" s="167">
        <f>SUM(Q21+H24)</f>
        <v>41326</v>
      </c>
      <c r="R24" s="179"/>
      <c r="S24" s="46"/>
      <c r="T24" s="16"/>
      <c r="U24" s="46"/>
    </row>
    <row r="25" spans="1:21" ht="14.25">
      <c r="A25" s="1"/>
      <c r="C25" s="2" t="s">
        <v>22</v>
      </c>
      <c r="D25" s="2" t="s">
        <v>25</v>
      </c>
      <c r="F25" s="39"/>
      <c r="G25" s="18">
        <v>0</v>
      </c>
      <c r="H25" s="82">
        <v>0</v>
      </c>
      <c r="I25" s="19">
        <v>3</v>
      </c>
      <c r="J25" s="18"/>
      <c r="K25" s="82"/>
      <c r="L25" s="19"/>
      <c r="M25" s="61"/>
      <c r="N25" s="9"/>
      <c r="O25" s="5"/>
      <c r="P25" s="34"/>
      <c r="Q25" s="167">
        <f aca="true" t="shared" si="0" ref="Q25:Q34">SUM(Q24+H25)</f>
        <v>41326</v>
      </c>
      <c r="R25" s="179"/>
      <c r="S25" s="46" t="s">
        <v>67</v>
      </c>
      <c r="T25" s="16" t="s">
        <v>51</v>
      </c>
      <c r="U25" s="46"/>
    </row>
    <row r="26" spans="1:21" ht="14.25">
      <c r="A26" s="1"/>
      <c r="C26" s="2" t="s">
        <v>66</v>
      </c>
      <c r="E26" s="2" t="s">
        <v>25</v>
      </c>
      <c r="F26" s="39" t="s">
        <v>60</v>
      </c>
      <c r="G26" s="18">
        <v>11</v>
      </c>
      <c r="H26" s="82">
        <v>13</v>
      </c>
      <c r="I26" s="19">
        <v>16</v>
      </c>
      <c r="J26" s="18"/>
      <c r="K26" s="82"/>
      <c r="L26" s="19"/>
      <c r="M26" s="61">
        <v>30</v>
      </c>
      <c r="N26" s="9">
        <v>350</v>
      </c>
      <c r="O26" s="5"/>
      <c r="P26" s="34">
        <v>385</v>
      </c>
      <c r="Q26" s="167">
        <f t="shared" si="0"/>
        <v>41339</v>
      </c>
      <c r="R26" s="179"/>
      <c r="S26" s="46" t="s">
        <v>62</v>
      </c>
      <c r="T26" s="16"/>
      <c r="U26" s="46"/>
    </row>
    <row r="27" spans="1:21" ht="14.25">
      <c r="A27" s="1"/>
      <c r="C27" s="2" t="s">
        <v>22</v>
      </c>
      <c r="D27" s="2" t="s">
        <v>34</v>
      </c>
      <c r="F27" s="39"/>
      <c r="G27" s="18">
        <v>1</v>
      </c>
      <c r="H27" s="82">
        <v>1</v>
      </c>
      <c r="I27" s="19">
        <v>3</v>
      </c>
      <c r="J27" s="18"/>
      <c r="K27" s="82"/>
      <c r="L27" s="19"/>
      <c r="M27" s="61"/>
      <c r="N27" s="9"/>
      <c r="O27" s="5"/>
      <c r="P27" s="34"/>
      <c r="Q27" s="167">
        <f t="shared" si="0"/>
        <v>41340</v>
      </c>
      <c r="R27" s="179"/>
      <c r="S27" s="46"/>
      <c r="T27" s="16"/>
      <c r="U27" s="46"/>
    </row>
    <row r="28" spans="1:21" ht="14.25">
      <c r="A28" s="1"/>
      <c r="C28" s="2" t="s">
        <v>35</v>
      </c>
      <c r="E28" s="2" t="s">
        <v>34</v>
      </c>
      <c r="F28" s="39" t="s">
        <v>36</v>
      </c>
      <c r="G28" s="18">
        <v>6</v>
      </c>
      <c r="H28" s="82">
        <v>7</v>
      </c>
      <c r="I28" s="19">
        <v>9</v>
      </c>
      <c r="J28" s="18"/>
      <c r="K28" s="82"/>
      <c r="L28" s="19"/>
      <c r="M28" s="61">
        <v>20</v>
      </c>
      <c r="N28" s="9">
        <v>139</v>
      </c>
      <c r="O28" s="5"/>
      <c r="P28" s="34">
        <v>155</v>
      </c>
      <c r="Q28" s="167">
        <f t="shared" si="0"/>
        <v>41347</v>
      </c>
      <c r="R28" s="179"/>
      <c r="S28" s="46"/>
      <c r="T28" s="16" t="s">
        <v>49</v>
      </c>
      <c r="U28" s="46"/>
    </row>
    <row r="29" spans="1:21" ht="14.25">
      <c r="A29" s="1"/>
      <c r="C29" s="2" t="s">
        <v>22</v>
      </c>
      <c r="D29" s="2" t="s">
        <v>36</v>
      </c>
      <c r="F29" s="39"/>
      <c r="G29" s="18">
        <v>1</v>
      </c>
      <c r="H29" s="82">
        <v>1</v>
      </c>
      <c r="I29" s="19">
        <v>3</v>
      </c>
      <c r="J29" s="18"/>
      <c r="K29" s="82"/>
      <c r="L29" s="19"/>
      <c r="M29" s="61"/>
      <c r="N29" s="9"/>
      <c r="O29" s="5"/>
      <c r="P29" s="34"/>
      <c r="Q29" s="167">
        <f t="shared" si="0"/>
        <v>41348</v>
      </c>
      <c r="R29" s="179"/>
      <c r="S29" s="46"/>
      <c r="T29" s="16" t="s">
        <v>51</v>
      </c>
      <c r="U29" s="46"/>
    </row>
    <row r="30" spans="1:21" ht="14.25">
      <c r="A30" s="1"/>
      <c r="E30" s="2" t="s">
        <v>36</v>
      </c>
      <c r="F30" s="39" t="s">
        <v>44</v>
      </c>
      <c r="G30" s="18">
        <v>10</v>
      </c>
      <c r="H30" s="82">
        <v>13</v>
      </c>
      <c r="I30" s="19">
        <v>16</v>
      </c>
      <c r="J30" s="18"/>
      <c r="K30" s="82"/>
      <c r="L30" s="19"/>
      <c r="M30" s="61">
        <v>30</v>
      </c>
      <c r="N30" s="9">
        <v>289</v>
      </c>
      <c r="O30" s="5">
        <v>320</v>
      </c>
      <c r="P30" s="34">
        <v>320</v>
      </c>
      <c r="Q30" s="167">
        <f t="shared" si="0"/>
        <v>41361</v>
      </c>
      <c r="R30" s="179"/>
      <c r="S30" s="46"/>
      <c r="T30" s="16" t="s">
        <v>55</v>
      </c>
      <c r="U30" s="46"/>
    </row>
    <row r="31" spans="1:21" ht="14.25">
      <c r="A31" s="1"/>
      <c r="C31" s="2" t="s">
        <v>22</v>
      </c>
      <c r="D31" s="2" t="s">
        <v>44</v>
      </c>
      <c r="F31" s="39"/>
      <c r="G31" s="18">
        <v>1</v>
      </c>
      <c r="H31" s="82">
        <v>1</v>
      </c>
      <c r="I31" s="19">
        <v>3</v>
      </c>
      <c r="J31" s="18"/>
      <c r="K31" s="82"/>
      <c r="L31" s="19"/>
      <c r="M31" s="61"/>
      <c r="N31" s="9"/>
      <c r="O31" s="5"/>
      <c r="P31" s="34"/>
      <c r="Q31" s="167">
        <f t="shared" si="0"/>
        <v>41362</v>
      </c>
      <c r="R31" s="189" t="s">
        <v>202</v>
      </c>
      <c r="S31" s="46"/>
      <c r="T31" s="16" t="s">
        <v>51</v>
      </c>
      <c r="U31" s="46"/>
    </row>
    <row r="32" spans="1:21" ht="14.25">
      <c r="A32" s="1"/>
      <c r="E32" s="2" t="s">
        <v>53</v>
      </c>
      <c r="F32" s="39" t="s">
        <v>54</v>
      </c>
      <c r="G32" s="18">
        <v>11</v>
      </c>
      <c r="H32" s="82">
        <v>14</v>
      </c>
      <c r="I32" s="19">
        <v>17</v>
      </c>
      <c r="J32" s="18"/>
      <c r="K32" s="82"/>
      <c r="L32" s="19"/>
      <c r="M32" s="61">
        <v>35</v>
      </c>
      <c r="N32" s="9">
        <v>401</v>
      </c>
      <c r="O32" s="5">
        <v>370</v>
      </c>
      <c r="P32" s="34">
        <v>440</v>
      </c>
      <c r="Q32" s="167">
        <f t="shared" si="0"/>
        <v>41376</v>
      </c>
      <c r="R32" s="179"/>
      <c r="S32" s="46" t="s">
        <v>59</v>
      </c>
      <c r="T32" s="16" t="s">
        <v>55</v>
      </c>
      <c r="U32" s="46"/>
    </row>
    <row r="33" spans="1:21" ht="14.25">
      <c r="A33" s="1"/>
      <c r="C33" s="2" t="s">
        <v>56</v>
      </c>
      <c r="D33" s="2" t="s">
        <v>54</v>
      </c>
      <c r="F33" s="39"/>
      <c r="G33" s="18">
        <v>1</v>
      </c>
      <c r="H33" s="82">
        <v>2</v>
      </c>
      <c r="I33" s="19">
        <v>3</v>
      </c>
      <c r="J33" s="18"/>
      <c r="K33" s="82"/>
      <c r="L33" s="19"/>
      <c r="M33" s="61"/>
      <c r="N33" s="9"/>
      <c r="O33" s="5"/>
      <c r="P33" s="34"/>
      <c r="Q33" s="167">
        <f t="shared" si="0"/>
        <v>41378</v>
      </c>
      <c r="R33" s="179"/>
      <c r="S33" s="46"/>
      <c r="T33" s="16" t="s">
        <v>57</v>
      </c>
      <c r="U33" s="46"/>
    </row>
    <row r="34" spans="1:21" ht="14.25">
      <c r="A34" s="1"/>
      <c r="E34" s="2" t="s">
        <v>54</v>
      </c>
      <c r="F34" s="39" t="s">
        <v>63</v>
      </c>
      <c r="G34" s="18">
        <v>16</v>
      </c>
      <c r="H34" s="82">
        <v>22</v>
      </c>
      <c r="I34" s="19">
        <v>26</v>
      </c>
      <c r="J34" s="18"/>
      <c r="K34" s="82"/>
      <c r="L34" s="19"/>
      <c r="M34" s="61">
        <v>15</v>
      </c>
      <c r="N34" s="9">
        <v>255</v>
      </c>
      <c r="O34" s="5">
        <v>58</v>
      </c>
      <c r="P34" s="34">
        <v>280</v>
      </c>
      <c r="Q34" s="167">
        <f t="shared" si="0"/>
        <v>41400</v>
      </c>
      <c r="R34" s="179"/>
      <c r="S34" s="46"/>
      <c r="T34" s="16" t="s">
        <v>65</v>
      </c>
      <c r="U34" s="46"/>
    </row>
    <row r="35" spans="1:21" ht="14.25">
      <c r="A35" s="17"/>
      <c r="B35" s="3"/>
      <c r="C35" s="3"/>
      <c r="D35" s="3"/>
      <c r="E35" s="3"/>
      <c r="F35" s="40" t="s">
        <v>39</v>
      </c>
      <c r="G35" s="20">
        <f>SUM(G26:G34,G21,G24:G25)</f>
        <v>67</v>
      </c>
      <c r="H35" s="83">
        <f>SUM(H26:H34,H21,H24:H25)</f>
        <v>89</v>
      </c>
      <c r="I35" s="21">
        <f>SUM(I26:I34,I21,I24:I25)</f>
        <v>117</v>
      </c>
      <c r="J35" s="20">
        <f>SUM(J20,G35)</f>
        <v>75</v>
      </c>
      <c r="K35" s="83">
        <f>SUM(K20,H35)</f>
        <v>101</v>
      </c>
      <c r="L35" s="21">
        <f>SUM(L20,I35)</f>
        <v>136</v>
      </c>
      <c r="M35" s="62"/>
      <c r="N35" s="10"/>
      <c r="O35" s="6"/>
      <c r="P35" s="154">
        <f>SUM(P24:P34,P21)</f>
        <v>1960</v>
      </c>
      <c r="Q35" s="36" t="s">
        <v>162</v>
      </c>
      <c r="R35" s="180"/>
      <c r="S35" s="52"/>
      <c r="T35" s="37"/>
      <c r="U35" s="46"/>
    </row>
    <row r="36" spans="1:21" ht="14.25">
      <c r="A36" s="79"/>
      <c r="B36" s="54" t="s">
        <v>58</v>
      </c>
      <c r="C36" s="54" t="s">
        <v>40</v>
      </c>
      <c r="D36" s="54" t="s">
        <v>64</v>
      </c>
      <c r="E36" s="54"/>
      <c r="F36" s="56"/>
      <c r="G36" s="26">
        <v>1</v>
      </c>
      <c r="H36" s="85">
        <v>2</v>
      </c>
      <c r="I36" s="27">
        <v>4</v>
      </c>
      <c r="J36" s="26">
        <f>SUM(J35,G36)</f>
        <v>76</v>
      </c>
      <c r="K36" s="85">
        <f>SUM(K35,H36)</f>
        <v>103</v>
      </c>
      <c r="L36" s="27">
        <f>SUM(L35,I36)</f>
        <v>140</v>
      </c>
      <c r="M36" s="64"/>
      <c r="N36" s="59"/>
      <c r="O36" s="55"/>
      <c r="P36" s="156"/>
      <c r="Q36" s="169">
        <f>SUM(Q34+H36)</f>
        <v>41402</v>
      </c>
      <c r="R36" s="182" t="s">
        <v>201</v>
      </c>
      <c r="S36" s="58" t="s">
        <v>68</v>
      </c>
      <c r="T36" s="38" t="s">
        <v>71</v>
      </c>
      <c r="U36" s="46"/>
    </row>
    <row r="37" spans="1:21" ht="14.25">
      <c r="A37" s="1">
        <v>3</v>
      </c>
      <c r="B37" s="2" t="s">
        <v>70</v>
      </c>
      <c r="C37" s="2" t="s">
        <v>70</v>
      </c>
      <c r="E37" s="2" t="s">
        <v>72</v>
      </c>
      <c r="F37" s="39" t="s">
        <v>73</v>
      </c>
      <c r="G37" s="22">
        <v>14</v>
      </c>
      <c r="H37" s="86">
        <v>14</v>
      </c>
      <c r="I37" s="23">
        <v>21</v>
      </c>
      <c r="J37" s="22"/>
      <c r="K37" s="86"/>
      <c r="L37" s="23"/>
      <c r="M37" s="61">
        <v>75</v>
      </c>
      <c r="N37" s="9"/>
      <c r="O37" s="5">
        <v>1390</v>
      </c>
      <c r="P37" s="34">
        <v>1390</v>
      </c>
      <c r="Q37" s="167">
        <f>SUM(Q36+H37)</f>
        <v>41416</v>
      </c>
      <c r="R37" s="179"/>
      <c r="S37" s="46"/>
      <c r="T37" s="16"/>
      <c r="U37" s="46"/>
    </row>
    <row r="38" spans="1:21" ht="14.25">
      <c r="A38" s="1"/>
      <c r="C38" s="2" t="s">
        <v>22</v>
      </c>
      <c r="D38" s="2" t="s">
        <v>73</v>
      </c>
      <c r="F38" s="39"/>
      <c r="G38" s="18">
        <v>1</v>
      </c>
      <c r="H38" s="82">
        <v>1</v>
      </c>
      <c r="I38" s="19">
        <v>3</v>
      </c>
      <c r="J38" s="18"/>
      <c r="K38" s="82"/>
      <c r="L38" s="19"/>
      <c r="M38" s="61"/>
      <c r="N38" s="9"/>
      <c r="O38" s="5"/>
      <c r="P38" s="34"/>
      <c r="Q38" s="167">
        <f>SUM(Q37+H38)</f>
        <v>41417</v>
      </c>
      <c r="R38" s="179"/>
      <c r="S38" s="46" t="s">
        <v>74</v>
      </c>
      <c r="T38" s="16" t="s">
        <v>75</v>
      </c>
      <c r="U38" s="46"/>
    </row>
    <row r="39" spans="1:21" ht="14.25">
      <c r="A39" s="1"/>
      <c r="E39" s="2" t="s">
        <v>73</v>
      </c>
      <c r="F39" s="39" t="s">
        <v>211</v>
      </c>
      <c r="G39" s="18">
        <v>4</v>
      </c>
      <c r="H39" s="82">
        <v>4</v>
      </c>
      <c r="I39" s="19">
        <v>6</v>
      </c>
      <c r="J39" s="18"/>
      <c r="K39" s="82"/>
      <c r="L39" s="19"/>
      <c r="M39" s="61">
        <v>60</v>
      </c>
      <c r="N39" s="9"/>
      <c r="O39" s="5">
        <v>165</v>
      </c>
      <c r="P39" s="34">
        <v>385</v>
      </c>
      <c r="Q39" s="167">
        <f>SUM(Q38+H39)</f>
        <v>41421</v>
      </c>
      <c r="R39" s="179"/>
      <c r="S39" s="46"/>
      <c r="T39" s="16"/>
      <c r="U39" s="46"/>
    </row>
    <row r="40" spans="1:21" ht="14.25">
      <c r="A40" s="17"/>
      <c r="B40" s="3"/>
      <c r="C40" s="3"/>
      <c r="D40" s="3"/>
      <c r="E40" s="3"/>
      <c r="F40" s="40" t="s">
        <v>78</v>
      </c>
      <c r="G40" s="20">
        <f>SUM(G37:G39)</f>
        <v>19</v>
      </c>
      <c r="H40" s="83">
        <f>SUM(H37:H39)</f>
        <v>19</v>
      </c>
      <c r="I40" s="21">
        <f>SUM(I37:I39)</f>
        <v>30</v>
      </c>
      <c r="J40" s="20">
        <f>SUM(J36,G40)</f>
        <v>95</v>
      </c>
      <c r="K40" s="83">
        <f>SUM(K36,H40)</f>
        <v>122</v>
      </c>
      <c r="L40" s="21">
        <f>SUM(L36,I40)</f>
        <v>170</v>
      </c>
      <c r="M40" s="62"/>
      <c r="N40" s="10"/>
      <c r="O40" s="6"/>
      <c r="P40" s="154">
        <f>SUM(P37:P39)</f>
        <v>1775</v>
      </c>
      <c r="Q40" s="165"/>
      <c r="R40" s="180"/>
      <c r="S40" s="52"/>
      <c r="T40" s="37"/>
      <c r="U40" s="46"/>
    </row>
    <row r="41" spans="1:21" ht="14.25" hidden="1">
      <c r="A41" s="79"/>
      <c r="B41" s="54" t="s">
        <v>58</v>
      </c>
      <c r="C41" s="54" t="s">
        <v>40</v>
      </c>
      <c r="D41" s="54" t="s">
        <v>77</v>
      </c>
      <c r="E41" s="54"/>
      <c r="F41" s="56"/>
      <c r="G41" s="26">
        <v>0</v>
      </c>
      <c r="H41" s="85">
        <v>0</v>
      </c>
      <c r="I41" s="27">
        <v>0</v>
      </c>
      <c r="J41" s="26">
        <f>SUM(J40,G41)</f>
        <v>95</v>
      </c>
      <c r="K41" s="85">
        <f>SUM(K40,H41)</f>
        <v>122</v>
      </c>
      <c r="L41" s="27">
        <f>SUM(L40,I41)</f>
        <v>170</v>
      </c>
      <c r="M41" s="64"/>
      <c r="N41" s="59"/>
      <c r="O41" s="55"/>
      <c r="P41" s="156"/>
      <c r="Q41" s="169">
        <f>SUM(Q39+H41)</f>
        <v>41421</v>
      </c>
      <c r="R41" s="182"/>
      <c r="S41" s="58" t="s">
        <v>68</v>
      </c>
      <c r="T41" s="38" t="s">
        <v>69</v>
      </c>
      <c r="U41" s="46"/>
    </row>
    <row r="42" spans="1:21" ht="14.25" hidden="1">
      <c r="A42" s="1">
        <v>4</v>
      </c>
      <c r="B42" s="2" t="s">
        <v>81</v>
      </c>
      <c r="C42" s="2" t="s">
        <v>81</v>
      </c>
      <c r="D42" s="2" t="s">
        <v>90</v>
      </c>
      <c r="E42" s="2" t="s">
        <v>76</v>
      </c>
      <c r="F42" s="39" t="s">
        <v>83</v>
      </c>
      <c r="G42" s="18">
        <v>0</v>
      </c>
      <c r="H42" s="82">
        <v>0</v>
      </c>
      <c r="I42" s="19">
        <v>0</v>
      </c>
      <c r="J42" s="18"/>
      <c r="K42" s="82"/>
      <c r="L42" s="19"/>
      <c r="M42" s="61"/>
      <c r="N42" s="9">
        <v>50</v>
      </c>
      <c r="O42" s="5"/>
      <c r="P42" s="34">
        <v>0</v>
      </c>
      <c r="Q42" s="167">
        <f>SUM(Q41+H42)</f>
        <v>41421</v>
      </c>
      <c r="R42" s="179" t="s">
        <v>198</v>
      </c>
      <c r="S42" s="46"/>
      <c r="T42" s="16" t="s">
        <v>199</v>
      </c>
      <c r="U42" s="46"/>
    </row>
    <row r="43" spans="1:21" ht="14.25" hidden="1">
      <c r="A43" s="17"/>
      <c r="B43" s="3"/>
      <c r="C43" s="3"/>
      <c r="D43" s="3"/>
      <c r="E43" s="3"/>
      <c r="F43" s="40" t="s">
        <v>84</v>
      </c>
      <c r="G43" s="20">
        <f>SUM(G42:G42)</f>
        <v>0</v>
      </c>
      <c r="H43" s="83">
        <f>SUM(H42:H42)</f>
        <v>0</v>
      </c>
      <c r="I43" s="21">
        <f>SUM(I42:I42)</f>
        <v>0</v>
      </c>
      <c r="J43" s="20">
        <f>SUM(J41,G43)</f>
        <v>95</v>
      </c>
      <c r="K43" s="83">
        <f>SUM(K41,H43)</f>
        <v>122</v>
      </c>
      <c r="L43" s="21">
        <f>SUM(L41,I43)</f>
        <v>170</v>
      </c>
      <c r="M43" s="62"/>
      <c r="N43" s="10"/>
      <c r="O43" s="6"/>
      <c r="P43" s="154">
        <f>SUM(P42:P42)</f>
        <v>0</v>
      </c>
      <c r="Q43" s="165"/>
      <c r="R43" s="180"/>
      <c r="S43" s="50"/>
      <c r="T43" s="37"/>
      <c r="U43" s="46"/>
    </row>
    <row r="44" spans="1:21" ht="14.25" hidden="1">
      <c r="A44" s="24"/>
      <c r="B44" s="30" t="s">
        <v>24</v>
      </c>
      <c r="C44" s="30" t="s">
        <v>22</v>
      </c>
      <c r="D44" s="30" t="s">
        <v>85</v>
      </c>
      <c r="E44" s="25"/>
      <c r="F44" s="42"/>
      <c r="G44" s="26">
        <v>0</v>
      </c>
      <c r="H44" s="85">
        <v>0</v>
      </c>
      <c r="I44" s="27">
        <v>0</v>
      </c>
      <c r="J44" s="26">
        <f>SUM(J43,G44)</f>
        <v>95</v>
      </c>
      <c r="K44" s="85">
        <f>SUM(K43,H44)</f>
        <v>122</v>
      </c>
      <c r="L44" s="27">
        <f>SUM(L43,I44)</f>
        <v>170</v>
      </c>
      <c r="M44" s="63"/>
      <c r="N44" s="28"/>
      <c r="O44" s="29"/>
      <c r="P44" s="35"/>
      <c r="Q44" s="169">
        <f>SUM(Q42+H44)</f>
        <v>41421</v>
      </c>
      <c r="R44" s="182"/>
      <c r="S44" s="51"/>
      <c r="T44" s="38"/>
      <c r="U44" s="46"/>
    </row>
    <row r="45" spans="1:21" ht="14.25" hidden="1">
      <c r="A45" s="1">
        <v>5</v>
      </c>
      <c r="B45" s="2" t="s">
        <v>86</v>
      </c>
      <c r="C45" s="2" t="s">
        <v>86</v>
      </c>
      <c r="E45" s="2" t="s">
        <v>82</v>
      </c>
      <c r="F45" s="39" t="s">
        <v>87</v>
      </c>
      <c r="G45" s="18">
        <v>0</v>
      </c>
      <c r="H45" s="82">
        <v>0</v>
      </c>
      <c r="I45" s="19">
        <v>0</v>
      </c>
      <c r="J45" s="18"/>
      <c r="K45" s="82"/>
      <c r="L45" s="19"/>
      <c r="M45" s="61">
        <v>100</v>
      </c>
      <c r="N45" s="9"/>
      <c r="O45" s="5">
        <v>220</v>
      </c>
      <c r="P45" s="34">
        <v>0</v>
      </c>
      <c r="Q45" s="167">
        <f>SUM(Q44+H45)</f>
        <v>41421</v>
      </c>
      <c r="R45" s="179"/>
      <c r="S45" s="46"/>
      <c r="T45" s="16"/>
      <c r="U45" s="46"/>
    </row>
    <row r="46" spans="1:21" ht="14.25" hidden="1">
      <c r="A46" s="17"/>
      <c r="B46" s="3"/>
      <c r="C46" s="3"/>
      <c r="D46" s="3"/>
      <c r="E46" s="3"/>
      <c r="F46" s="40" t="s">
        <v>88</v>
      </c>
      <c r="G46" s="20">
        <f>SUM(G45:G45)</f>
        <v>0</v>
      </c>
      <c r="H46" s="83">
        <f>SUM(H45:H45)</f>
        <v>0</v>
      </c>
      <c r="I46" s="21">
        <f>SUM(I45:I45)</f>
        <v>0</v>
      </c>
      <c r="J46" s="20">
        <f>SUM(J44,G46)</f>
        <v>95</v>
      </c>
      <c r="K46" s="83">
        <f>SUM(K44,H46)</f>
        <v>122</v>
      </c>
      <c r="L46" s="21">
        <f>SUM(L44,I46)</f>
        <v>170</v>
      </c>
      <c r="M46" s="62"/>
      <c r="N46" s="10"/>
      <c r="O46" s="6"/>
      <c r="P46" s="154">
        <f>SUM(P45:P45)</f>
        <v>0</v>
      </c>
      <c r="Q46" s="165"/>
      <c r="R46" s="180"/>
      <c r="S46" s="50"/>
      <c r="T46" s="37"/>
      <c r="U46" s="46"/>
    </row>
    <row r="47" spans="1:21" ht="14.25">
      <c r="A47" s="24"/>
      <c r="B47" s="30" t="s">
        <v>24</v>
      </c>
      <c r="C47" s="30" t="s">
        <v>22</v>
      </c>
      <c r="D47" s="30" t="s">
        <v>89</v>
      </c>
      <c r="E47" s="25"/>
      <c r="F47" s="42"/>
      <c r="G47" s="26">
        <v>5</v>
      </c>
      <c r="H47" s="85">
        <v>5</v>
      </c>
      <c r="I47" s="27">
        <v>8</v>
      </c>
      <c r="J47" s="26">
        <f>SUM(J46,G47)</f>
        <v>100</v>
      </c>
      <c r="K47" s="85">
        <f>SUM(K46,H47)</f>
        <v>127</v>
      </c>
      <c r="L47" s="27">
        <f>SUM(L46,I47)</f>
        <v>178</v>
      </c>
      <c r="M47" s="63"/>
      <c r="N47" s="28"/>
      <c r="O47" s="29"/>
      <c r="P47" s="35"/>
      <c r="Q47" s="169">
        <f>SUM(Q45+H47)</f>
        <v>41426</v>
      </c>
      <c r="R47" s="182" t="s">
        <v>200</v>
      </c>
      <c r="S47" s="51"/>
      <c r="T47" s="38" t="s">
        <v>168</v>
      </c>
      <c r="U47" s="46"/>
    </row>
    <row r="48" spans="1:21" ht="14.25">
      <c r="A48" s="1">
        <v>4</v>
      </c>
      <c r="B48" s="2" t="s">
        <v>91</v>
      </c>
      <c r="E48" s="2" t="s">
        <v>93</v>
      </c>
      <c r="F48" s="39" t="s">
        <v>94</v>
      </c>
      <c r="G48" s="18">
        <v>8</v>
      </c>
      <c r="H48" s="82">
        <v>14</v>
      </c>
      <c r="I48" s="19">
        <v>20</v>
      </c>
      <c r="J48" s="18"/>
      <c r="K48" s="82"/>
      <c r="L48" s="19"/>
      <c r="M48" s="61"/>
      <c r="N48" s="9"/>
      <c r="O48" s="5"/>
      <c r="P48" s="34">
        <v>1305</v>
      </c>
      <c r="Q48" s="167">
        <f>SUM(Q47+H48)</f>
        <v>41440</v>
      </c>
      <c r="R48" s="179"/>
      <c r="S48" s="46"/>
      <c r="T48" s="16"/>
      <c r="U48" s="46"/>
    </row>
    <row r="49" spans="1:21" ht="14.25">
      <c r="A49" s="1"/>
      <c r="E49" s="140" t="s">
        <v>136</v>
      </c>
      <c r="F49" s="141" t="s">
        <v>137</v>
      </c>
      <c r="G49" s="142">
        <v>8</v>
      </c>
      <c r="H49" s="143">
        <v>12</v>
      </c>
      <c r="I49" s="144">
        <v>14</v>
      </c>
      <c r="J49" s="149"/>
      <c r="K49" s="150"/>
      <c r="L49" s="151"/>
      <c r="M49" s="146">
        <v>100</v>
      </c>
      <c r="N49" s="147"/>
      <c r="O49" s="148">
        <v>1090</v>
      </c>
      <c r="P49" s="155">
        <v>1090</v>
      </c>
      <c r="Q49" s="170"/>
      <c r="R49" s="183"/>
      <c r="S49" s="46"/>
      <c r="T49" s="16"/>
      <c r="U49" s="46"/>
    </row>
    <row r="50" spans="1:21" ht="14.25">
      <c r="A50" s="1"/>
      <c r="E50" s="140" t="s">
        <v>138</v>
      </c>
      <c r="F50" s="141" t="s">
        <v>139</v>
      </c>
      <c r="G50" s="142">
        <v>13</v>
      </c>
      <c r="H50" s="143">
        <v>14</v>
      </c>
      <c r="I50" s="144">
        <v>20</v>
      </c>
      <c r="J50" s="149"/>
      <c r="K50" s="150"/>
      <c r="L50" s="151"/>
      <c r="M50" s="146">
        <v>75</v>
      </c>
      <c r="N50" s="147"/>
      <c r="O50" s="148">
        <v>1306</v>
      </c>
      <c r="P50" s="155">
        <v>1305</v>
      </c>
      <c r="Q50" s="170"/>
      <c r="R50" s="183"/>
      <c r="S50" s="46"/>
      <c r="T50" s="16"/>
      <c r="U50" s="46"/>
    </row>
    <row r="51" spans="1:21" ht="14.25">
      <c r="A51" s="17"/>
      <c r="B51" s="3"/>
      <c r="C51" s="3"/>
      <c r="D51" s="3"/>
      <c r="E51" s="3"/>
      <c r="F51" s="40" t="s">
        <v>95</v>
      </c>
      <c r="G51" s="20">
        <f>SUM(G48)</f>
        <v>8</v>
      </c>
      <c r="H51" s="83">
        <f>SUM(H48)</f>
        <v>14</v>
      </c>
      <c r="I51" s="21">
        <f>SUM(I48)</f>
        <v>20</v>
      </c>
      <c r="J51" s="20">
        <f>SUM(J47,G51)</f>
        <v>108</v>
      </c>
      <c r="K51" s="83">
        <f>SUM(K47,H51)</f>
        <v>141</v>
      </c>
      <c r="L51" s="21">
        <f>SUM(L47,I51)</f>
        <v>198</v>
      </c>
      <c r="M51" s="62"/>
      <c r="N51" s="10"/>
      <c r="O51" s="6"/>
      <c r="P51" s="154">
        <f>SUM(P48)</f>
        <v>1305</v>
      </c>
      <c r="Q51" s="17" t="s">
        <v>165</v>
      </c>
      <c r="R51" s="180"/>
      <c r="S51" s="50"/>
      <c r="T51" s="37"/>
      <c r="U51" s="46"/>
    </row>
    <row r="52" spans="1:21" ht="14.25">
      <c r="A52" s="24"/>
      <c r="B52" s="30" t="s">
        <v>24</v>
      </c>
      <c r="C52" s="30" t="s">
        <v>22</v>
      </c>
      <c r="D52" s="30" t="s">
        <v>96</v>
      </c>
      <c r="E52" s="25"/>
      <c r="F52" s="42"/>
      <c r="G52" s="26">
        <v>2</v>
      </c>
      <c r="H52" s="85">
        <v>2</v>
      </c>
      <c r="I52" s="27">
        <v>4</v>
      </c>
      <c r="J52" s="26">
        <f>SUM(J51,G52)</f>
        <v>110</v>
      </c>
      <c r="K52" s="85">
        <f>SUM(K51,H52)</f>
        <v>143</v>
      </c>
      <c r="L52" s="27">
        <f>SUM(L51,I52)</f>
        <v>202</v>
      </c>
      <c r="M52" s="63"/>
      <c r="N52" s="28"/>
      <c r="O52" s="29"/>
      <c r="P52" s="35"/>
      <c r="Q52" s="169">
        <f>SUM(Q48+H52)</f>
        <v>41442</v>
      </c>
      <c r="R52" s="182" t="s">
        <v>197</v>
      </c>
      <c r="S52" s="51"/>
      <c r="T52" s="38" t="s">
        <v>122</v>
      </c>
      <c r="U52" s="46"/>
    </row>
    <row r="53" spans="1:21" ht="14.25">
      <c r="A53" s="1">
        <v>5</v>
      </c>
      <c r="B53" s="2" t="s">
        <v>97</v>
      </c>
      <c r="C53" s="2" t="s">
        <v>98</v>
      </c>
      <c r="E53" s="2" t="s">
        <v>94</v>
      </c>
      <c r="F53" s="39" t="s">
        <v>99</v>
      </c>
      <c r="G53" s="18">
        <v>9</v>
      </c>
      <c r="H53" s="82">
        <v>12</v>
      </c>
      <c r="I53" s="19">
        <v>15</v>
      </c>
      <c r="J53" s="18"/>
      <c r="K53" s="82"/>
      <c r="L53" s="19"/>
      <c r="M53" s="61">
        <v>25</v>
      </c>
      <c r="N53" s="9">
        <v>287</v>
      </c>
      <c r="O53" s="5"/>
      <c r="P53" s="34">
        <v>315</v>
      </c>
      <c r="Q53" s="167">
        <f>SUM(Q52+H53)</f>
        <v>41454</v>
      </c>
      <c r="R53" s="179"/>
      <c r="S53" s="46"/>
      <c r="T53" s="16"/>
      <c r="U53" s="46"/>
    </row>
    <row r="54" spans="1:21" ht="14.25">
      <c r="A54" s="1"/>
      <c r="C54" s="2" t="s">
        <v>80</v>
      </c>
      <c r="D54" s="2" t="s">
        <v>99</v>
      </c>
      <c r="F54" s="39"/>
      <c r="G54" s="18">
        <v>1</v>
      </c>
      <c r="H54" s="82">
        <v>2</v>
      </c>
      <c r="I54" s="19">
        <v>3</v>
      </c>
      <c r="J54" s="18"/>
      <c r="K54" s="82"/>
      <c r="L54" s="19"/>
      <c r="M54" s="61"/>
      <c r="N54" s="9"/>
      <c r="O54" s="5"/>
      <c r="P54" s="32"/>
      <c r="Q54" s="167">
        <f>SUM(Q53+H54)</f>
        <v>41456</v>
      </c>
      <c r="R54" s="179" t="s">
        <v>187</v>
      </c>
      <c r="S54" s="46"/>
      <c r="T54" s="16" t="s">
        <v>169</v>
      </c>
      <c r="U54" s="46"/>
    </row>
    <row r="55" spans="1:21" ht="14.25">
      <c r="A55" s="1"/>
      <c r="C55" s="2" t="s">
        <v>100</v>
      </c>
      <c r="E55" s="2" t="s">
        <v>99</v>
      </c>
      <c r="F55" s="39" t="s">
        <v>101</v>
      </c>
      <c r="G55" s="18">
        <v>20</v>
      </c>
      <c r="H55" s="82">
        <v>25</v>
      </c>
      <c r="I55" s="19">
        <v>35</v>
      </c>
      <c r="J55" s="18"/>
      <c r="K55" s="82"/>
      <c r="L55" s="19"/>
      <c r="M55" s="61">
        <v>20</v>
      </c>
      <c r="N55" s="9">
        <v>550</v>
      </c>
      <c r="O55" s="5"/>
      <c r="P55" s="34">
        <v>605</v>
      </c>
      <c r="Q55" s="167">
        <f>SUM(Q54+H55)</f>
        <v>41481</v>
      </c>
      <c r="R55" s="179" t="s">
        <v>196</v>
      </c>
      <c r="S55" s="46"/>
      <c r="T55" s="16"/>
      <c r="U55" s="46"/>
    </row>
    <row r="56" spans="1:21" ht="16.5">
      <c r="A56" s="1"/>
      <c r="C56" s="2" t="s">
        <v>104</v>
      </c>
      <c r="D56" s="194" t="s">
        <v>209</v>
      </c>
      <c r="E56" s="2" t="s">
        <v>102</v>
      </c>
      <c r="F56" s="39" t="s">
        <v>103</v>
      </c>
      <c r="G56" s="18">
        <v>17</v>
      </c>
      <c r="H56" s="82">
        <v>22</v>
      </c>
      <c r="I56" s="19">
        <v>28</v>
      </c>
      <c r="J56" s="18"/>
      <c r="K56" s="82"/>
      <c r="L56" s="19"/>
      <c r="M56" s="61">
        <v>25</v>
      </c>
      <c r="N56" s="9">
        <v>440</v>
      </c>
      <c r="O56" s="5"/>
      <c r="P56" s="34">
        <v>485</v>
      </c>
      <c r="Q56" s="167">
        <f>SUM(Q55+H56)</f>
        <v>41503</v>
      </c>
      <c r="R56" s="179"/>
      <c r="S56" s="46"/>
      <c r="T56" s="16" t="s">
        <v>208</v>
      </c>
      <c r="U56" s="46"/>
    </row>
    <row r="57" spans="1:21" ht="14.25" hidden="1">
      <c r="A57" s="1"/>
      <c r="D57" s="2" t="s">
        <v>206</v>
      </c>
      <c r="E57" s="2" t="s">
        <v>207</v>
      </c>
      <c r="F57" s="39"/>
      <c r="G57" s="18">
        <v>0</v>
      </c>
      <c r="H57" s="82">
        <v>0</v>
      </c>
      <c r="I57" s="19">
        <v>0</v>
      </c>
      <c r="J57" s="18"/>
      <c r="K57" s="82"/>
      <c r="L57" s="19"/>
      <c r="M57" s="61">
        <v>0</v>
      </c>
      <c r="N57" s="9">
        <v>0</v>
      </c>
      <c r="O57" s="5"/>
      <c r="P57" s="34">
        <v>0</v>
      </c>
      <c r="Q57" s="167"/>
      <c r="R57" s="179"/>
      <c r="S57" s="46"/>
      <c r="T57" s="16"/>
      <c r="U57" s="46"/>
    </row>
    <row r="58" spans="1:21" ht="14.25" customHeight="1" hidden="1">
      <c r="A58" s="1"/>
      <c r="C58" s="2" t="s">
        <v>104</v>
      </c>
      <c r="E58" s="2" t="s">
        <v>102</v>
      </c>
      <c r="F58" s="39" t="s">
        <v>103</v>
      </c>
      <c r="G58" s="18">
        <v>0</v>
      </c>
      <c r="H58" s="82">
        <v>0</v>
      </c>
      <c r="I58" s="19">
        <v>0</v>
      </c>
      <c r="J58" s="18"/>
      <c r="K58" s="82"/>
      <c r="L58" s="19"/>
      <c r="M58" s="61">
        <v>0</v>
      </c>
      <c r="N58" s="9">
        <v>0</v>
      </c>
      <c r="O58" s="5"/>
      <c r="P58" s="34">
        <v>0</v>
      </c>
      <c r="Q58" s="167">
        <f>SUM(Q56+H58)</f>
        <v>41503</v>
      </c>
      <c r="R58" s="179"/>
      <c r="S58" s="46"/>
      <c r="T58" s="16"/>
      <c r="U58" s="46"/>
    </row>
    <row r="59" spans="1:21" ht="14.25">
      <c r="A59" s="17"/>
      <c r="B59" s="3"/>
      <c r="C59" s="3"/>
      <c r="D59" s="3"/>
      <c r="E59" s="3"/>
      <c r="F59" s="40" t="s">
        <v>79</v>
      </c>
      <c r="G59" s="20">
        <f>SUM(G53:G58)</f>
        <v>47</v>
      </c>
      <c r="H59" s="83">
        <f>SUM(H53:H58)</f>
        <v>61</v>
      </c>
      <c r="I59" s="21">
        <f>SUM(I53:I58)</f>
        <v>81</v>
      </c>
      <c r="J59" s="20">
        <f>SUM(J52,G59)</f>
        <v>157</v>
      </c>
      <c r="K59" s="83">
        <f>SUM(K52,H59)</f>
        <v>204</v>
      </c>
      <c r="L59" s="21">
        <f>SUM(L52,I59)</f>
        <v>283</v>
      </c>
      <c r="M59" s="62"/>
      <c r="N59" s="10"/>
      <c r="O59" s="6"/>
      <c r="P59" s="154">
        <f>SUM(P53:P58)</f>
        <v>1405</v>
      </c>
      <c r="Q59" s="165"/>
      <c r="R59" s="180"/>
      <c r="S59" s="50"/>
      <c r="T59" s="37"/>
      <c r="U59" s="46"/>
    </row>
    <row r="60" spans="1:21" ht="14.25">
      <c r="A60" s="24"/>
      <c r="B60" s="30" t="s">
        <v>24</v>
      </c>
      <c r="C60" s="30" t="s">
        <v>22</v>
      </c>
      <c r="D60" s="30" t="s">
        <v>105</v>
      </c>
      <c r="E60" s="25"/>
      <c r="F60" s="42"/>
      <c r="G60" s="26">
        <v>2</v>
      </c>
      <c r="H60" s="85">
        <v>3</v>
      </c>
      <c r="I60" s="27">
        <v>5</v>
      </c>
      <c r="J60" s="26">
        <f>SUM(J59,G60)</f>
        <v>159</v>
      </c>
      <c r="K60" s="85">
        <f>SUM(K59,H60)</f>
        <v>207</v>
      </c>
      <c r="L60" s="27">
        <f>SUM(L59,I60)</f>
        <v>288</v>
      </c>
      <c r="M60" s="63"/>
      <c r="N60" s="28"/>
      <c r="O60" s="29"/>
      <c r="P60" s="35"/>
      <c r="Q60" s="169">
        <f>SUM(Q58+H60)</f>
        <v>41506</v>
      </c>
      <c r="R60" s="182"/>
      <c r="S60" s="51"/>
      <c r="T60" s="38" t="s">
        <v>123</v>
      </c>
      <c r="U60" s="46"/>
    </row>
    <row r="61" spans="1:21" ht="14.25">
      <c r="A61" s="1">
        <v>6</v>
      </c>
      <c r="B61" s="2" t="s">
        <v>106</v>
      </c>
      <c r="E61" s="2" t="s">
        <v>108</v>
      </c>
      <c r="F61" s="39" t="s">
        <v>109</v>
      </c>
      <c r="G61" s="18">
        <v>1</v>
      </c>
      <c r="H61" s="82">
        <v>1</v>
      </c>
      <c r="I61" s="19">
        <v>1</v>
      </c>
      <c r="J61" s="18"/>
      <c r="K61" s="82"/>
      <c r="L61" s="19"/>
      <c r="M61" s="61">
        <v>20</v>
      </c>
      <c r="N61" s="9">
        <v>13</v>
      </c>
      <c r="O61" s="5"/>
      <c r="P61" s="34">
        <v>15</v>
      </c>
      <c r="Q61" s="167">
        <f>SUM(Q60+H61)</f>
        <v>41507</v>
      </c>
      <c r="R61" s="179"/>
      <c r="S61" s="46"/>
      <c r="T61" s="16"/>
      <c r="U61" s="46"/>
    </row>
    <row r="62" spans="1:21" ht="14.25">
      <c r="A62" s="1"/>
      <c r="C62" s="2" t="s">
        <v>107</v>
      </c>
      <c r="E62" s="2" t="s">
        <v>110</v>
      </c>
      <c r="F62" s="39" t="s">
        <v>111</v>
      </c>
      <c r="G62" s="18">
        <v>2</v>
      </c>
      <c r="H62" s="82">
        <v>2</v>
      </c>
      <c r="I62" s="19">
        <v>3</v>
      </c>
      <c r="J62" s="18"/>
      <c r="K62" s="82"/>
      <c r="L62" s="19"/>
      <c r="M62" s="61"/>
      <c r="N62" s="9">
        <v>32</v>
      </c>
      <c r="O62" s="5"/>
      <c r="P62" s="34">
        <v>32</v>
      </c>
      <c r="Q62" s="167">
        <f>SUM(Q61+H62)</f>
        <v>41509</v>
      </c>
      <c r="R62" s="179"/>
      <c r="S62" s="46"/>
      <c r="T62" s="16"/>
      <c r="U62" s="46"/>
    </row>
    <row r="63" spans="1:21" ht="14.25">
      <c r="A63" s="17"/>
      <c r="B63" s="3"/>
      <c r="C63" s="3"/>
      <c r="D63" s="3"/>
      <c r="E63" s="3"/>
      <c r="F63" s="40" t="s">
        <v>79</v>
      </c>
      <c r="G63" s="20">
        <f>SUM(G61:G62)</f>
        <v>3</v>
      </c>
      <c r="H63" s="83">
        <f>SUM(H61:H62)</f>
        <v>3</v>
      </c>
      <c r="I63" s="21">
        <f>SUM(I61:I62)</f>
        <v>4</v>
      </c>
      <c r="J63" s="20">
        <f>SUM(J60,G63)</f>
        <v>162</v>
      </c>
      <c r="K63" s="83">
        <f>SUM(K60,H63)</f>
        <v>210</v>
      </c>
      <c r="L63" s="21">
        <f>SUM(L60,I63)</f>
        <v>292</v>
      </c>
      <c r="M63" s="62"/>
      <c r="N63" s="10"/>
      <c r="O63" s="6"/>
      <c r="P63" s="154">
        <f>SUM(P61:P62)</f>
        <v>47</v>
      </c>
      <c r="Q63" s="165"/>
      <c r="R63" s="180"/>
      <c r="S63" s="50"/>
      <c r="T63" s="37"/>
      <c r="U63" s="46"/>
    </row>
    <row r="64" spans="1:21" ht="14.25">
      <c r="A64" s="24"/>
      <c r="B64" s="30" t="s">
        <v>24</v>
      </c>
      <c r="C64" s="30" t="s">
        <v>22</v>
      </c>
      <c r="D64" s="30" t="s">
        <v>112</v>
      </c>
      <c r="E64" s="25"/>
      <c r="F64" s="42"/>
      <c r="G64" s="26">
        <v>1</v>
      </c>
      <c r="H64" s="85">
        <v>2</v>
      </c>
      <c r="I64" s="27">
        <v>2</v>
      </c>
      <c r="J64" s="26">
        <f>SUM(J63,G64)</f>
        <v>163</v>
      </c>
      <c r="K64" s="85">
        <f>SUM(K63,H64)</f>
        <v>212</v>
      </c>
      <c r="L64" s="27">
        <f>SUM(L63,I64)</f>
        <v>294</v>
      </c>
      <c r="M64" s="63"/>
      <c r="N64" s="28"/>
      <c r="O64" s="29"/>
      <c r="P64" s="35"/>
      <c r="Q64" s="169">
        <f>SUM(Q62+H64)</f>
        <v>41511</v>
      </c>
      <c r="R64" s="182"/>
      <c r="S64" s="51"/>
      <c r="T64" s="38" t="s">
        <v>121</v>
      </c>
      <c r="U64" s="46"/>
    </row>
    <row r="65" spans="1:21" ht="14.25">
      <c r="A65" s="1">
        <v>7</v>
      </c>
      <c r="B65" s="2" t="s">
        <v>113</v>
      </c>
      <c r="C65" s="2" t="s">
        <v>115</v>
      </c>
      <c r="E65" s="2" t="s">
        <v>111</v>
      </c>
      <c r="F65" s="39" t="s">
        <v>114</v>
      </c>
      <c r="G65" s="18">
        <v>4</v>
      </c>
      <c r="H65" s="82">
        <v>5</v>
      </c>
      <c r="I65" s="19">
        <v>6</v>
      </c>
      <c r="J65" s="18"/>
      <c r="K65" s="82"/>
      <c r="L65" s="19"/>
      <c r="M65" s="61">
        <v>25</v>
      </c>
      <c r="N65" s="9">
        <v>101</v>
      </c>
      <c r="O65" s="5"/>
      <c r="P65" s="34">
        <v>111</v>
      </c>
      <c r="Q65" s="167">
        <f>SUM(Q64+H65)</f>
        <v>41516</v>
      </c>
      <c r="R65" s="179"/>
      <c r="S65" s="46"/>
      <c r="T65" s="16"/>
      <c r="U65" s="46"/>
    </row>
    <row r="66" spans="1:21" ht="14.25">
      <c r="A66" s="1"/>
      <c r="C66" s="2" t="s">
        <v>80</v>
      </c>
      <c r="D66" s="2" t="s">
        <v>114</v>
      </c>
      <c r="F66" s="39"/>
      <c r="G66" s="18">
        <v>1</v>
      </c>
      <c r="H66" s="82">
        <v>1</v>
      </c>
      <c r="I66" s="19">
        <v>2</v>
      </c>
      <c r="J66" s="18"/>
      <c r="K66" s="82"/>
      <c r="L66" s="19"/>
      <c r="M66" s="61"/>
      <c r="N66" s="9"/>
      <c r="O66" s="5"/>
      <c r="P66" s="32"/>
      <c r="Q66" s="167">
        <f>SUM(Q65+H66)</f>
        <v>41517</v>
      </c>
      <c r="R66" s="179"/>
      <c r="S66" s="46"/>
      <c r="T66" s="16"/>
      <c r="U66" s="46"/>
    </row>
    <row r="67" spans="1:21" ht="14.25">
      <c r="A67" s="1"/>
      <c r="C67" s="2" t="s">
        <v>116</v>
      </c>
      <c r="E67" s="2" t="s">
        <v>114</v>
      </c>
      <c r="F67" s="39" t="s">
        <v>117</v>
      </c>
      <c r="G67" s="18">
        <v>11</v>
      </c>
      <c r="H67" s="82">
        <v>12</v>
      </c>
      <c r="I67" s="19">
        <v>14</v>
      </c>
      <c r="J67" s="18"/>
      <c r="K67" s="82"/>
      <c r="L67" s="19"/>
      <c r="M67" s="61">
        <v>15</v>
      </c>
      <c r="N67" s="9">
        <v>181</v>
      </c>
      <c r="O67" s="5"/>
      <c r="P67" s="34">
        <v>199</v>
      </c>
      <c r="Q67" s="167">
        <f>SUM(Q66+H67)</f>
        <v>41529</v>
      </c>
      <c r="R67" s="179"/>
      <c r="S67" s="46"/>
      <c r="T67" s="16"/>
      <c r="U67" s="46"/>
    </row>
    <row r="68" spans="1:21" ht="14.25">
      <c r="A68" s="1"/>
      <c r="C68" s="2" t="s">
        <v>56</v>
      </c>
      <c r="D68" s="2" t="s">
        <v>117</v>
      </c>
      <c r="F68" s="39"/>
      <c r="G68" s="18">
        <v>1</v>
      </c>
      <c r="H68" s="82">
        <v>1</v>
      </c>
      <c r="I68" s="19">
        <v>2</v>
      </c>
      <c r="J68" s="18"/>
      <c r="K68" s="82"/>
      <c r="L68" s="19"/>
      <c r="M68" s="61"/>
      <c r="N68" s="9"/>
      <c r="O68" s="5"/>
      <c r="P68" s="32"/>
      <c r="Q68" s="167">
        <f>SUM(Q67+H68)</f>
        <v>41530</v>
      </c>
      <c r="R68" s="179" t="s">
        <v>194</v>
      </c>
      <c r="S68" s="46"/>
      <c r="T68" s="16"/>
      <c r="U68" s="46"/>
    </row>
    <row r="69" spans="1:21" ht="14.25">
      <c r="A69" s="1"/>
      <c r="C69" s="2" t="s">
        <v>97</v>
      </c>
      <c r="E69" s="2" t="s">
        <v>117</v>
      </c>
      <c r="F69" s="39" t="s">
        <v>118</v>
      </c>
      <c r="G69" s="18">
        <v>8</v>
      </c>
      <c r="H69" s="82">
        <v>9</v>
      </c>
      <c r="I69" s="19">
        <v>12</v>
      </c>
      <c r="J69" s="18"/>
      <c r="K69" s="82"/>
      <c r="L69" s="19"/>
      <c r="M69" s="61">
        <v>25</v>
      </c>
      <c r="N69" s="9">
        <v>163</v>
      </c>
      <c r="O69" s="5"/>
      <c r="P69" s="34">
        <v>195</v>
      </c>
      <c r="Q69" s="167">
        <f>SUM(Q68+H69)</f>
        <v>41539</v>
      </c>
      <c r="R69" s="179"/>
      <c r="S69" s="46"/>
      <c r="T69" s="16"/>
      <c r="U69" s="46"/>
    </row>
    <row r="70" spans="1:21" ht="14.25">
      <c r="A70" s="17"/>
      <c r="B70" s="3"/>
      <c r="C70" s="3"/>
      <c r="D70" s="3"/>
      <c r="E70" s="3"/>
      <c r="F70" s="40" t="s">
        <v>79</v>
      </c>
      <c r="G70" s="20">
        <f>SUM(G65:G69)</f>
        <v>25</v>
      </c>
      <c r="H70" s="83">
        <f>SUM(H65:H69)</f>
        <v>28</v>
      </c>
      <c r="I70" s="21">
        <f>SUM(I65:I69)</f>
        <v>36</v>
      </c>
      <c r="J70" s="20">
        <f>SUM(J64,G70)</f>
        <v>188</v>
      </c>
      <c r="K70" s="83">
        <f>SUM(K64,H70)</f>
        <v>240</v>
      </c>
      <c r="L70" s="21">
        <f>SUM(L64,I70)</f>
        <v>330</v>
      </c>
      <c r="M70" s="62"/>
      <c r="N70" s="10"/>
      <c r="O70" s="6"/>
      <c r="P70" s="154">
        <f>SUM(P65:P69)</f>
        <v>505</v>
      </c>
      <c r="Q70" s="165"/>
      <c r="R70" s="180"/>
      <c r="S70" s="50"/>
      <c r="T70" s="37"/>
      <c r="U70" s="46"/>
    </row>
    <row r="71" spans="1:21" ht="14.25">
      <c r="A71" s="24"/>
      <c r="B71" s="30" t="s">
        <v>24</v>
      </c>
      <c r="C71" s="30" t="s">
        <v>22</v>
      </c>
      <c r="D71" s="30" t="s">
        <v>119</v>
      </c>
      <c r="E71" s="25"/>
      <c r="F71" s="42"/>
      <c r="G71" s="26">
        <v>3</v>
      </c>
      <c r="H71" s="85">
        <v>4</v>
      </c>
      <c r="I71" s="27">
        <v>5</v>
      </c>
      <c r="J71" s="26">
        <f>SUM(J70,G71)</f>
        <v>191</v>
      </c>
      <c r="K71" s="85">
        <f>SUM(K70,H71)</f>
        <v>244</v>
      </c>
      <c r="L71" s="27">
        <f>SUM(L70,I71)</f>
        <v>335</v>
      </c>
      <c r="M71" s="63"/>
      <c r="N71" s="28"/>
      <c r="O71" s="29"/>
      <c r="P71" s="35"/>
      <c r="Q71" s="169">
        <f>SUM(Q69+H71)</f>
        <v>41543</v>
      </c>
      <c r="R71" s="182" t="s">
        <v>193</v>
      </c>
      <c r="S71" s="51"/>
      <c r="T71" s="38" t="s">
        <v>120</v>
      </c>
      <c r="U71" s="46"/>
    </row>
    <row r="72" spans="1:21" ht="14.25">
      <c r="A72" s="1">
        <v>8</v>
      </c>
      <c r="B72" s="2" t="s">
        <v>128</v>
      </c>
      <c r="C72" s="2" t="s">
        <v>130</v>
      </c>
      <c r="E72" s="2" t="s">
        <v>129</v>
      </c>
      <c r="F72" s="39" t="s">
        <v>125</v>
      </c>
      <c r="G72" s="18">
        <v>20</v>
      </c>
      <c r="H72" s="82">
        <v>23</v>
      </c>
      <c r="I72" s="19">
        <v>26</v>
      </c>
      <c r="J72" s="18"/>
      <c r="K72" s="82"/>
      <c r="L72" s="19"/>
      <c r="M72" s="61">
        <v>35</v>
      </c>
      <c r="N72" s="9">
        <v>825</v>
      </c>
      <c r="O72" s="5"/>
      <c r="P72" s="34">
        <v>830</v>
      </c>
      <c r="Q72" s="167">
        <f>SUM(Q71+H72)</f>
        <v>41566</v>
      </c>
      <c r="R72" s="179"/>
      <c r="S72" s="46"/>
      <c r="T72" s="16"/>
      <c r="U72" s="46"/>
    </row>
    <row r="73" spans="1:21" ht="14.25">
      <c r="A73" s="1"/>
      <c r="C73" s="2" t="s">
        <v>80</v>
      </c>
      <c r="D73" s="2" t="s">
        <v>124</v>
      </c>
      <c r="F73" s="39"/>
      <c r="G73" s="18">
        <v>1</v>
      </c>
      <c r="H73" s="82">
        <v>2</v>
      </c>
      <c r="I73" s="19">
        <v>3</v>
      </c>
      <c r="J73" s="18"/>
      <c r="K73" s="82"/>
      <c r="L73" s="19"/>
      <c r="M73" s="61"/>
      <c r="N73" s="9"/>
      <c r="O73" s="5"/>
      <c r="P73" s="34"/>
      <c r="Q73" s="167">
        <f>SUM(Q72+H73)</f>
        <v>41568</v>
      </c>
      <c r="R73" s="179" t="s">
        <v>195</v>
      </c>
      <c r="S73" s="46"/>
      <c r="T73" s="16" t="s">
        <v>133</v>
      </c>
      <c r="U73" s="46"/>
    </row>
    <row r="74" spans="1:21" ht="14.25">
      <c r="A74" s="1"/>
      <c r="C74" s="2" t="s">
        <v>70</v>
      </c>
      <c r="E74" s="2" t="s">
        <v>125</v>
      </c>
      <c r="F74" s="39" t="s">
        <v>126</v>
      </c>
      <c r="G74" s="18">
        <v>4</v>
      </c>
      <c r="H74" s="82">
        <v>5</v>
      </c>
      <c r="I74" s="19">
        <v>7</v>
      </c>
      <c r="J74" s="18"/>
      <c r="K74" s="82"/>
      <c r="L74" s="19"/>
      <c r="M74" s="61">
        <v>75</v>
      </c>
      <c r="N74" s="9"/>
      <c r="O74" s="5">
        <v>425</v>
      </c>
      <c r="P74" s="34">
        <v>425</v>
      </c>
      <c r="Q74" s="167">
        <f>SUM(Q73+H74)</f>
        <v>41573</v>
      </c>
      <c r="R74" s="179"/>
      <c r="S74" s="46"/>
      <c r="T74" s="16"/>
      <c r="U74" s="46"/>
    </row>
    <row r="75" spans="1:21" ht="14.25">
      <c r="A75" s="1"/>
      <c r="C75" s="2" t="s">
        <v>56</v>
      </c>
      <c r="D75" s="2" t="s">
        <v>131</v>
      </c>
      <c r="F75" s="39"/>
      <c r="G75" s="18">
        <v>1</v>
      </c>
      <c r="H75" s="82">
        <v>2</v>
      </c>
      <c r="I75" s="19">
        <v>3</v>
      </c>
      <c r="J75" s="18"/>
      <c r="K75" s="82"/>
      <c r="L75" s="19"/>
      <c r="M75" s="61"/>
      <c r="N75" s="9"/>
      <c r="O75" s="5"/>
      <c r="P75" s="34"/>
      <c r="Q75" s="167">
        <f>SUM(Q74+H75)</f>
        <v>41575</v>
      </c>
      <c r="R75" s="179" t="s">
        <v>192</v>
      </c>
      <c r="S75" s="46"/>
      <c r="T75" s="16" t="s">
        <v>134</v>
      </c>
      <c r="U75" s="46"/>
    </row>
    <row r="76" spans="1:21" ht="14.25">
      <c r="A76" s="1"/>
      <c r="E76" s="2" t="s">
        <v>126</v>
      </c>
      <c r="F76" s="39" t="s">
        <v>127</v>
      </c>
      <c r="G76" s="18">
        <v>10</v>
      </c>
      <c r="H76" s="82">
        <v>38</v>
      </c>
      <c r="I76" s="19">
        <v>48</v>
      </c>
      <c r="J76" s="18"/>
      <c r="K76" s="82"/>
      <c r="L76" s="19"/>
      <c r="M76" s="61"/>
      <c r="N76" s="9"/>
      <c r="O76" s="5"/>
      <c r="P76" s="34">
        <v>1345</v>
      </c>
      <c r="Q76" s="167">
        <f>SUM(Q75+H76)</f>
        <v>41613</v>
      </c>
      <c r="R76" s="179"/>
      <c r="S76" s="46"/>
      <c r="T76" s="16"/>
      <c r="U76" s="46"/>
    </row>
    <row r="77" spans="1:21" ht="14.25">
      <c r="A77" s="1"/>
      <c r="B77" s="140" t="s">
        <v>26</v>
      </c>
      <c r="C77" s="140" t="s">
        <v>128</v>
      </c>
      <c r="D77" s="140"/>
      <c r="E77" s="140" t="s">
        <v>131</v>
      </c>
      <c r="F77" s="141" t="s">
        <v>140</v>
      </c>
      <c r="G77" s="142">
        <v>22</v>
      </c>
      <c r="H77" s="143">
        <v>25</v>
      </c>
      <c r="I77" s="144">
        <v>28</v>
      </c>
      <c r="J77" s="152"/>
      <c r="K77" s="150"/>
      <c r="L77" s="151"/>
      <c r="M77" s="146">
        <v>35</v>
      </c>
      <c r="N77" s="147">
        <v>870</v>
      </c>
      <c r="O77" s="148"/>
      <c r="P77" s="155">
        <v>880</v>
      </c>
      <c r="Q77" s="170"/>
      <c r="R77" s="183"/>
      <c r="S77" s="46"/>
      <c r="T77" s="16"/>
      <c r="U77" s="46"/>
    </row>
    <row r="78" spans="1:21" ht="14.25">
      <c r="A78" s="1"/>
      <c r="B78" s="140"/>
      <c r="C78" s="140" t="s">
        <v>18</v>
      </c>
      <c r="D78" s="140"/>
      <c r="E78" s="140" t="s">
        <v>140</v>
      </c>
      <c r="F78" s="141" t="s">
        <v>141</v>
      </c>
      <c r="G78" s="142">
        <v>10</v>
      </c>
      <c r="H78" s="143">
        <v>13</v>
      </c>
      <c r="I78" s="144">
        <v>20</v>
      </c>
      <c r="J78" s="152"/>
      <c r="K78" s="150"/>
      <c r="L78" s="151"/>
      <c r="M78" s="146">
        <v>15</v>
      </c>
      <c r="N78" s="147">
        <v>135</v>
      </c>
      <c r="O78" s="148"/>
      <c r="P78" s="155">
        <v>200</v>
      </c>
      <c r="Q78" s="170"/>
      <c r="R78" s="183"/>
      <c r="S78" s="46"/>
      <c r="T78" s="16" t="s">
        <v>170</v>
      </c>
      <c r="U78" s="46"/>
    </row>
    <row r="79" spans="1:21" ht="14.25">
      <c r="A79" s="1"/>
      <c r="B79" s="140" t="s">
        <v>27</v>
      </c>
      <c r="C79" s="140" t="s">
        <v>128</v>
      </c>
      <c r="D79" s="140"/>
      <c r="E79" s="140" t="s">
        <v>131</v>
      </c>
      <c r="F79" s="141" t="s">
        <v>135</v>
      </c>
      <c r="G79" s="142">
        <v>27</v>
      </c>
      <c r="H79" s="143">
        <v>32</v>
      </c>
      <c r="I79" s="144">
        <v>35</v>
      </c>
      <c r="J79" s="152"/>
      <c r="K79" s="150"/>
      <c r="L79" s="151"/>
      <c r="M79" s="146">
        <v>35</v>
      </c>
      <c r="N79" s="147">
        <v>1085</v>
      </c>
      <c r="O79" s="148"/>
      <c r="P79" s="155">
        <v>1100</v>
      </c>
      <c r="Q79" s="170"/>
      <c r="R79" s="183"/>
      <c r="S79" s="46"/>
      <c r="T79" s="16"/>
      <c r="U79" s="46"/>
    </row>
    <row r="80" spans="1:21" ht="14.25">
      <c r="A80" s="1"/>
      <c r="B80" s="140"/>
      <c r="C80" s="140" t="s">
        <v>142</v>
      </c>
      <c r="D80" s="140"/>
      <c r="E80" s="140" t="s">
        <v>135</v>
      </c>
      <c r="F80" s="141" t="s">
        <v>141</v>
      </c>
      <c r="G80" s="142">
        <v>7</v>
      </c>
      <c r="H80" s="143">
        <v>8</v>
      </c>
      <c r="I80" s="144">
        <v>11</v>
      </c>
      <c r="J80" s="152"/>
      <c r="K80" s="150"/>
      <c r="L80" s="151"/>
      <c r="M80" s="146">
        <v>30</v>
      </c>
      <c r="N80" s="147"/>
      <c r="O80" s="148">
        <v>245</v>
      </c>
      <c r="P80" s="155">
        <v>245</v>
      </c>
      <c r="Q80" s="170"/>
      <c r="R80" s="183"/>
      <c r="S80" s="46"/>
      <c r="T80" s="16" t="s">
        <v>171</v>
      </c>
      <c r="U80" s="46"/>
    </row>
    <row r="81" spans="1:21" ht="14.25">
      <c r="A81" s="1"/>
      <c r="B81" s="140" t="s">
        <v>30</v>
      </c>
      <c r="C81" s="140" t="s">
        <v>143</v>
      </c>
      <c r="D81" s="140"/>
      <c r="E81" s="140" t="s">
        <v>131</v>
      </c>
      <c r="F81" s="141" t="s">
        <v>141</v>
      </c>
      <c r="G81" s="142">
        <v>10</v>
      </c>
      <c r="H81" s="143">
        <v>12</v>
      </c>
      <c r="I81" s="144">
        <v>17</v>
      </c>
      <c r="J81" s="152"/>
      <c r="K81" s="150"/>
      <c r="L81" s="151"/>
      <c r="M81" s="146">
        <v>60</v>
      </c>
      <c r="N81" s="147"/>
      <c r="O81" s="148">
        <v>860</v>
      </c>
      <c r="P81" s="155">
        <v>860</v>
      </c>
      <c r="Q81" s="170"/>
      <c r="R81" s="183"/>
      <c r="S81" s="46"/>
      <c r="T81" s="16"/>
      <c r="U81" s="46"/>
    </row>
    <row r="82" spans="1:21" ht="14.25">
      <c r="A82" s="17"/>
      <c r="B82" s="3"/>
      <c r="C82" s="3"/>
      <c r="D82" s="3"/>
      <c r="E82" s="3"/>
      <c r="F82" s="40" t="s">
        <v>79</v>
      </c>
      <c r="G82" s="20">
        <f>SUM(G72:G76)</f>
        <v>36</v>
      </c>
      <c r="H82" s="83">
        <f>SUM(H72:H76)</f>
        <v>70</v>
      </c>
      <c r="I82" s="21">
        <f>SUM(I72:I76)</f>
        <v>87</v>
      </c>
      <c r="J82" s="20">
        <f>SUM(J71,G82)</f>
        <v>227</v>
      </c>
      <c r="K82" s="83">
        <f>SUM(K71,H82)</f>
        <v>314</v>
      </c>
      <c r="L82" s="21">
        <f>SUM(L71,I82)</f>
        <v>422</v>
      </c>
      <c r="M82" s="62"/>
      <c r="N82" s="10"/>
      <c r="O82" s="6"/>
      <c r="P82" s="154">
        <f>SUM(P72:P76)</f>
        <v>2600</v>
      </c>
      <c r="Q82" s="17" t="s">
        <v>163</v>
      </c>
      <c r="R82" s="180"/>
      <c r="S82" s="50"/>
      <c r="T82" s="37"/>
      <c r="U82" s="46"/>
    </row>
    <row r="83" spans="1:21" ht="14.25">
      <c r="A83" s="24"/>
      <c r="B83" s="30" t="s">
        <v>24</v>
      </c>
      <c r="C83" s="30" t="s">
        <v>22</v>
      </c>
      <c r="D83" s="30" t="s">
        <v>132</v>
      </c>
      <c r="E83" s="25"/>
      <c r="F83" s="42"/>
      <c r="G83" s="26">
        <v>2</v>
      </c>
      <c r="H83" s="85">
        <v>4</v>
      </c>
      <c r="I83" s="27">
        <v>5</v>
      </c>
      <c r="J83" s="26">
        <f>SUM(J82,G83)</f>
        <v>229</v>
      </c>
      <c r="K83" s="85">
        <f>SUM(K82,H83)</f>
        <v>318</v>
      </c>
      <c r="L83" s="27">
        <f>SUM(L82,I83)</f>
        <v>427</v>
      </c>
      <c r="M83" s="63"/>
      <c r="N83" s="28"/>
      <c r="O83" s="29"/>
      <c r="P83" s="35"/>
      <c r="Q83" s="169">
        <f>SUM(Q76+H83)</f>
        <v>41617</v>
      </c>
      <c r="R83" s="182" t="s">
        <v>188</v>
      </c>
      <c r="S83" s="80" t="s">
        <v>51</v>
      </c>
      <c r="T83" s="38" t="s">
        <v>173</v>
      </c>
      <c r="U83" s="46"/>
    </row>
    <row r="84" spans="1:21" ht="14.25">
      <c r="A84" s="1">
        <v>9</v>
      </c>
      <c r="B84" s="2" t="s">
        <v>143</v>
      </c>
      <c r="E84" s="2" t="s">
        <v>141</v>
      </c>
      <c r="F84" s="39" t="s">
        <v>144</v>
      </c>
      <c r="G84" s="18">
        <v>8</v>
      </c>
      <c r="H84" s="82">
        <v>13</v>
      </c>
      <c r="I84" s="19">
        <v>20</v>
      </c>
      <c r="J84" s="18"/>
      <c r="K84" s="82"/>
      <c r="L84" s="19"/>
      <c r="M84" s="61"/>
      <c r="N84" s="9"/>
      <c r="O84" s="5">
        <v>1015</v>
      </c>
      <c r="P84" s="34">
        <v>1015</v>
      </c>
      <c r="Q84" s="167">
        <f>SUM(Q83+H84)</f>
        <v>41630</v>
      </c>
      <c r="R84" s="179"/>
      <c r="S84" s="46"/>
      <c r="T84" s="16"/>
      <c r="U84" s="46"/>
    </row>
    <row r="85" spans="1:21" ht="14.25">
      <c r="A85" s="1"/>
      <c r="B85" s="140" t="s">
        <v>92</v>
      </c>
      <c r="C85" s="140" t="s">
        <v>143</v>
      </c>
      <c r="D85" s="140"/>
      <c r="E85" s="140" t="s">
        <v>127</v>
      </c>
      <c r="F85" s="141" t="s">
        <v>144</v>
      </c>
      <c r="G85" s="142">
        <v>8</v>
      </c>
      <c r="H85" s="143">
        <v>10</v>
      </c>
      <c r="I85" s="144">
        <v>17</v>
      </c>
      <c r="J85" s="149"/>
      <c r="K85" s="150"/>
      <c r="L85" s="151"/>
      <c r="M85" s="146">
        <v>100</v>
      </c>
      <c r="N85" s="147"/>
      <c r="O85" s="148">
        <v>1015</v>
      </c>
      <c r="P85" s="155">
        <v>1015</v>
      </c>
      <c r="Q85" s="170"/>
      <c r="R85" s="183" t="s">
        <v>191</v>
      </c>
      <c r="S85" s="46"/>
      <c r="T85" s="16"/>
      <c r="U85" s="46"/>
    </row>
    <row r="86" spans="1:21" ht="14.25">
      <c r="A86" s="1"/>
      <c r="B86" s="140" t="s">
        <v>27</v>
      </c>
      <c r="C86" s="140" t="s">
        <v>146</v>
      </c>
      <c r="D86" s="140"/>
      <c r="E86" s="140" t="s">
        <v>127</v>
      </c>
      <c r="F86" s="141" t="s">
        <v>145</v>
      </c>
      <c r="G86" s="142">
        <v>3</v>
      </c>
      <c r="H86" s="143">
        <v>4</v>
      </c>
      <c r="I86" s="144">
        <v>5</v>
      </c>
      <c r="J86" s="149"/>
      <c r="K86" s="150"/>
      <c r="L86" s="151"/>
      <c r="M86" s="146">
        <v>30</v>
      </c>
      <c r="N86" s="147"/>
      <c r="O86" s="148">
        <v>125</v>
      </c>
      <c r="P86" s="155">
        <v>125</v>
      </c>
      <c r="Q86" s="170"/>
      <c r="R86" s="183"/>
      <c r="S86" s="46"/>
      <c r="T86" s="16"/>
      <c r="U86" s="46"/>
    </row>
    <row r="87" spans="1:21" ht="14.25">
      <c r="A87" s="1"/>
      <c r="B87" s="140"/>
      <c r="C87" s="140" t="s">
        <v>70</v>
      </c>
      <c r="D87" s="140"/>
      <c r="E87" s="140" t="s">
        <v>145</v>
      </c>
      <c r="F87" s="141" t="s">
        <v>144</v>
      </c>
      <c r="G87" s="142">
        <v>7</v>
      </c>
      <c r="H87" s="143">
        <v>9</v>
      </c>
      <c r="I87" s="144">
        <v>15</v>
      </c>
      <c r="J87" s="149"/>
      <c r="K87" s="150"/>
      <c r="L87" s="151"/>
      <c r="M87" s="146">
        <v>100</v>
      </c>
      <c r="N87" s="147"/>
      <c r="O87" s="148">
        <v>890</v>
      </c>
      <c r="P87" s="155">
        <v>890</v>
      </c>
      <c r="Q87" s="170"/>
      <c r="R87" s="183"/>
      <c r="S87" s="46"/>
      <c r="T87" s="16"/>
      <c r="U87" s="46"/>
    </row>
    <row r="88" spans="1:21" ht="14.25">
      <c r="A88" s="17"/>
      <c r="B88" s="3"/>
      <c r="C88" s="3"/>
      <c r="D88" s="3"/>
      <c r="E88" s="3"/>
      <c r="F88" s="40" t="s">
        <v>79</v>
      </c>
      <c r="G88" s="20">
        <f>SUM(G84)</f>
        <v>8</v>
      </c>
      <c r="H88" s="83">
        <f>SUM(H84)</f>
        <v>13</v>
      </c>
      <c r="I88" s="21">
        <f>SUM(I84)</f>
        <v>20</v>
      </c>
      <c r="J88" s="20">
        <f>SUM(J83,G88)</f>
        <v>237</v>
      </c>
      <c r="K88" s="83">
        <f>SUM(K83,H88)</f>
        <v>331</v>
      </c>
      <c r="L88" s="21">
        <f>SUM(L83,I88)</f>
        <v>447</v>
      </c>
      <c r="M88" s="62"/>
      <c r="N88" s="10"/>
      <c r="O88" s="6"/>
      <c r="P88" s="154">
        <f>SUM(P84)</f>
        <v>1015</v>
      </c>
      <c r="Q88" s="165"/>
      <c r="R88" s="180"/>
      <c r="S88" s="50"/>
      <c r="T88" s="37"/>
      <c r="U88" s="46"/>
    </row>
    <row r="89" spans="1:21" ht="14.25">
      <c r="A89" s="24"/>
      <c r="B89" s="30" t="s">
        <v>24</v>
      </c>
      <c r="C89" s="30" t="s">
        <v>22</v>
      </c>
      <c r="D89" s="30" t="s">
        <v>148</v>
      </c>
      <c r="E89" s="25"/>
      <c r="F89" s="42"/>
      <c r="G89" s="26">
        <v>2</v>
      </c>
      <c r="H89" s="85">
        <v>3</v>
      </c>
      <c r="I89" s="27">
        <v>4</v>
      </c>
      <c r="J89" s="26">
        <f>SUM(J88,G89)</f>
        <v>239</v>
      </c>
      <c r="K89" s="85">
        <f>SUM(K88,H89)</f>
        <v>334</v>
      </c>
      <c r="L89" s="27">
        <f>SUM(L88,I89)</f>
        <v>451</v>
      </c>
      <c r="M89" s="63"/>
      <c r="N89" s="28"/>
      <c r="O89" s="29"/>
      <c r="P89" s="35"/>
      <c r="Q89" s="169">
        <f>SUM(Q84+H89)</f>
        <v>41633</v>
      </c>
      <c r="R89" s="182" t="s">
        <v>189</v>
      </c>
      <c r="S89" s="80" t="s">
        <v>172</v>
      </c>
      <c r="T89" s="38" t="s">
        <v>174</v>
      </c>
      <c r="U89" s="46"/>
    </row>
    <row r="90" spans="1:21" s="66" customFormat="1" ht="14.25">
      <c r="A90" s="1">
        <v>10</v>
      </c>
      <c r="B90" s="2" t="s">
        <v>143</v>
      </c>
      <c r="C90" s="2"/>
      <c r="D90" s="2"/>
      <c r="E90" s="2" t="s">
        <v>155</v>
      </c>
      <c r="F90" s="39" t="s">
        <v>156</v>
      </c>
      <c r="G90" s="18">
        <v>16</v>
      </c>
      <c r="H90" s="82">
        <v>50</v>
      </c>
      <c r="I90" s="19">
        <v>66</v>
      </c>
      <c r="J90" s="18"/>
      <c r="K90" s="82"/>
      <c r="L90" s="19"/>
      <c r="M90" s="61"/>
      <c r="N90" s="9"/>
      <c r="O90" s="5"/>
      <c r="P90" s="34">
        <v>2120</v>
      </c>
      <c r="Q90" s="167">
        <f>SUM(Q89+H90)</f>
        <v>41683</v>
      </c>
      <c r="R90" s="183"/>
      <c r="S90" s="65"/>
      <c r="T90" s="16"/>
      <c r="U90" s="118"/>
    </row>
    <row r="91" spans="1:21" s="66" customFormat="1" ht="14.25">
      <c r="A91" s="1"/>
      <c r="B91" s="140" t="s">
        <v>92</v>
      </c>
      <c r="C91" s="140" t="s">
        <v>143</v>
      </c>
      <c r="D91" s="140"/>
      <c r="E91" s="140" t="s">
        <v>155</v>
      </c>
      <c r="F91" s="141" t="s">
        <v>156</v>
      </c>
      <c r="G91" s="142">
        <v>16</v>
      </c>
      <c r="H91" s="143">
        <v>19</v>
      </c>
      <c r="I91" s="144">
        <v>32</v>
      </c>
      <c r="J91" s="149"/>
      <c r="K91" s="150"/>
      <c r="L91" s="151"/>
      <c r="M91" s="146">
        <v>75</v>
      </c>
      <c r="N91" s="147"/>
      <c r="O91" s="148">
        <v>1930</v>
      </c>
      <c r="P91" s="155">
        <v>1930</v>
      </c>
      <c r="Q91" s="170"/>
      <c r="R91" s="183"/>
      <c r="S91" s="65"/>
      <c r="T91" s="119"/>
      <c r="U91" s="118"/>
    </row>
    <row r="92" spans="1:21" s="66" customFormat="1" ht="14.25">
      <c r="A92" s="1"/>
      <c r="B92" s="140" t="s">
        <v>27</v>
      </c>
      <c r="C92" s="140" t="s">
        <v>159</v>
      </c>
      <c r="D92" s="140"/>
      <c r="E92" s="140" t="s">
        <v>155</v>
      </c>
      <c r="F92" s="141" t="s">
        <v>160</v>
      </c>
      <c r="G92" s="142">
        <v>1</v>
      </c>
      <c r="H92" s="143">
        <v>1</v>
      </c>
      <c r="I92" s="144">
        <v>2</v>
      </c>
      <c r="J92" s="149"/>
      <c r="K92" s="150"/>
      <c r="L92" s="151"/>
      <c r="M92" s="146"/>
      <c r="N92" s="147"/>
      <c r="O92" s="148"/>
      <c r="P92" s="155"/>
      <c r="Q92" s="170"/>
      <c r="R92" s="183"/>
      <c r="S92" s="65"/>
      <c r="T92" s="119" t="s">
        <v>175</v>
      </c>
      <c r="U92" s="118"/>
    </row>
    <row r="93" spans="1:21" s="66" customFormat="1" ht="14.25">
      <c r="A93" s="1"/>
      <c r="B93" s="140"/>
      <c r="C93" s="140" t="s">
        <v>161</v>
      </c>
      <c r="D93" s="140"/>
      <c r="E93" s="140" t="s">
        <v>155</v>
      </c>
      <c r="F93" s="141" t="s">
        <v>157</v>
      </c>
      <c r="G93" s="142">
        <v>25</v>
      </c>
      <c r="H93" s="143">
        <v>34</v>
      </c>
      <c r="I93" s="144">
        <v>40</v>
      </c>
      <c r="J93" s="149"/>
      <c r="K93" s="150"/>
      <c r="L93" s="151"/>
      <c r="M93" s="146">
        <v>25</v>
      </c>
      <c r="N93" s="147">
        <v>794</v>
      </c>
      <c r="O93" s="148"/>
      <c r="P93" s="155">
        <v>860</v>
      </c>
      <c r="Q93" s="170"/>
      <c r="R93" s="184"/>
      <c r="S93" s="65"/>
      <c r="T93" s="119"/>
      <c r="U93" s="118"/>
    </row>
    <row r="94" spans="1:21" s="66" customFormat="1" ht="14.25">
      <c r="A94" s="1"/>
      <c r="B94" s="140"/>
      <c r="C94" s="140" t="s">
        <v>56</v>
      </c>
      <c r="D94" s="140"/>
      <c r="E94" s="140" t="s">
        <v>158</v>
      </c>
      <c r="F94" s="141"/>
      <c r="G94" s="142">
        <v>1</v>
      </c>
      <c r="H94" s="143">
        <v>2</v>
      </c>
      <c r="I94" s="144">
        <v>3</v>
      </c>
      <c r="J94" s="149"/>
      <c r="K94" s="150"/>
      <c r="L94" s="151"/>
      <c r="M94" s="146"/>
      <c r="N94" s="147"/>
      <c r="O94" s="148"/>
      <c r="P94" s="155"/>
      <c r="Q94" s="170"/>
      <c r="R94" s="183" t="s">
        <v>190</v>
      </c>
      <c r="S94" s="65"/>
      <c r="T94" s="119"/>
      <c r="U94" s="118"/>
    </row>
    <row r="95" spans="1:21" s="66" customFormat="1" ht="14.25">
      <c r="A95" s="1"/>
      <c r="B95" s="140"/>
      <c r="C95" s="140" t="s">
        <v>70</v>
      </c>
      <c r="D95" s="140"/>
      <c r="E95" s="140" t="s">
        <v>157</v>
      </c>
      <c r="F95" s="141" t="s">
        <v>156</v>
      </c>
      <c r="G95" s="142">
        <v>11</v>
      </c>
      <c r="H95" s="143">
        <v>13</v>
      </c>
      <c r="I95" s="144">
        <v>21</v>
      </c>
      <c r="J95" s="149"/>
      <c r="K95" s="150"/>
      <c r="L95" s="151"/>
      <c r="M95" s="146">
        <v>75</v>
      </c>
      <c r="N95" s="147"/>
      <c r="O95" s="148">
        <v>1260</v>
      </c>
      <c r="P95" s="155">
        <v>1260</v>
      </c>
      <c r="Q95" s="170"/>
      <c r="R95" s="183"/>
      <c r="S95" s="93"/>
      <c r="T95" s="119" t="s">
        <v>176</v>
      </c>
      <c r="U95" s="118"/>
    </row>
    <row r="96" spans="1:21" s="66" customFormat="1" ht="14.25">
      <c r="A96" s="17"/>
      <c r="B96" s="3"/>
      <c r="C96" s="3"/>
      <c r="D96" s="3"/>
      <c r="E96" s="3"/>
      <c r="F96" s="40" t="s">
        <v>79</v>
      </c>
      <c r="G96" s="20">
        <f>SUM(G90)</f>
        <v>16</v>
      </c>
      <c r="H96" s="83">
        <f>SUM(H90)</f>
        <v>50</v>
      </c>
      <c r="I96" s="21">
        <f>SUM(I90)</f>
        <v>66</v>
      </c>
      <c r="J96" s="20">
        <f>SUM(J89,G96)</f>
        <v>255</v>
      </c>
      <c r="K96" s="83">
        <f>SUM(K89,H96)</f>
        <v>384</v>
      </c>
      <c r="L96" s="21">
        <f>SUM(L89,I96)</f>
        <v>517</v>
      </c>
      <c r="M96" s="62"/>
      <c r="N96" s="10"/>
      <c r="O96" s="6"/>
      <c r="P96" s="154">
        <f>SUM(P90)</f>
        <v>2120</v>
      </c>
      <c r="Q96" s="17" t="s">
        <v>164</v>
      </c>
      <c r="R96" s="180"/>
      <c r="S96" s="50"/>
      <c r="T96" s="37"/>
      <c r="U96" s="118"/>
    </row>
    <row r="97" spans="1:21" s="66" customFormat="1" ht="14.25">
      <c r="A97" s="24"/>
      <c r="B97" s="30" t="s">
        <v>24</v>
      </c>
      <c r="C97" s="30" t="s">
        <v>22</v>
      </c>
      <c r="D97" s="30" t="s">
        <v>154</v>
      </c>
      <c r="E97" s="25"/>
      <c r="F97" s="42"/>
      <c r="G97" s="26">
        <v>1</v>
      </c>
      <c r="H97" s="85">
        <v>1</v>
      </c>
      <c r="I97" s="27">
        <v>3</v>
      </c>
      <c r="J97" s="26">
        <f>SUM(J96,G97)</f>
        <v>256</v>
      </c>
      <c r="K97" s="85">
        <f>SUM(K96,H97)</f>
        <v>385</v>
      </c>
      <c r="L97" s="27">
        <f>SUM(L96,I97)</f>
        <v>520</v>
      </c>
      <c r="M97" s="63"/>
      <c r="N97" s="28"/>
      <c r="O97" s="29"/>
      <c r="P97" s="35"/>
      <c r="Q97" s="169">
        <f>SUM(Q90+H97)</f>
        <v>41684</v>
      </c>
      <c r="R97" s="182" t="s">
        <v>197</v>
      </c>
      <c r="S97" s="51"/>
      <c r="T97" s="38" t="s">
        <v>203</v>
      </c>
      <c r="U97" s="118"/>
    </row>
    <row r="98" spans="1:21" s="66" customFormat="1" ht="14.25">
      <c r="A98" s="1">
        <v>11</v>
      </c>
      <c r="B98" s="2" t="s">
        <v>18</v>
      </c>
      <c r="C98" s="2"/>
      <c r="D98" s="2"/>
      <c r="E98" s="2" t="s">
        <v>153</v>
      </c>
      <c r="F98" s="39" t="s">
        <v>167</v>
      </c>
      <c r="G98" s="18">
        <v>6</v>
      </c>
      <c r="H98" s="82">
        <v>7</v>
      </c>
      <c r="I98" s="19">
        <v>9</v>
      </c>
      <c r="J98" s="18"/>
      <c r="K98" s="82"/>
      <c r="L98" s="19"/>
      <c r="M98" s="61">
        <v>25</v>
      </c>
      <c r="N98" s="9">
        <v>164</v>
      </c>
      <c r="O98" s="5"/>
      <c r="P98" s="34">
        <v>180</v>
      </c>
      <c r="Q98" s="167">
        <f>SUM(Q97+H98)</f>
        <v>41691</v>
      </c>
      <c r="R98" s="179"/>
      <c r="S98" s="65"/>
      <c r="T98" s="119"/>
      <c r="U98" s="118"/>
    </row>
    <row r="99" spans="1:21" s="66" customFormat="1" ht="14.25">
      <c r="A99" s="17"/>
      <c r="B99" s="3"/>
      <c r="C99" s="3"/>
      <c r="D99" s="3"/>
      <c r="E99" s="3"/>
      <c r="F99" s="40" t="s">
        <v>79</v>
      </c>
      <c r="G99" s="20">
        <f>SUM(G98)</f>
        <v>6</v>
      </c>
      <c r="H99" s="83">
        <f>SUM(H98)</f>
        <v>7</v>
      </c>
      <c r="I99" s="21">
        <f>SUM(I98)</f>
        <v>9</v>
      </c>
      <c r="J99" s="20">
        <f>SUM(J97,G99)</f>
        <v>262</v>
      </c>
      <c r="K99" s="83">
        <f>SUM(K97,H99)</f>
        <v>392</v>
      </c>
      <c r="L99" s="21">
        <f>SUM(L97,I99)</f>
        <v>529</v>
      </c>
      <c r="M99" s="62"/>
      <c r="N99" s="10"/>
      <c r="O99" s="6"/>
      <c r="P99" s="154">
        <f>SUM(P98)</f>
        <v>180</v>
      </c>
      <c r="Q99" s="165"/>
      <c r="R99" s="180"/>
      <c r="S99" s="50"/>
      <c r="T99" s="37"/>
      <c r="U99" s="118"/>
    </row>
    <row r="100" spans="1:24" ht="14.25">
      <c r="A100" s="120"/>
      <c r="B100" s="90"/>
      <c r="C100" s="90"/>
      <c r="D100" s="90"/>
      <c r="E100" s="90"/>
      <c r="F100" s="100" t="s">
        <v>177</v>
      </c>
      <c r="G100" s="101"/>
      <c r="H100" s="96"/>
      <c r="I100" s="102"/>
      <c r="J100" s="106">
        <f>SUM(J99)</f>
        <v>262</v>
      </c>
      <c r="K100" s="97">
        <f>SUM(K99)</f>
        <v>392</v>
      </c>
      <c r="L100" s="107">
        <f>SUM(L99)</f>
        <v>529</v>
      </c>
      <c r="M100" s="110"/>
      <c r="N100" s="113"/>
      <c r="O100" s="105"/>
      <c r="P100" s="157">
        <f>SUM(P19,P35,P40,P43,P46,P51,P59,P63,P70,P82,P88,P96,P99)</f>
        <v>13260</v>
      </c>
      <c r="Q100" s="171" t="s">
        <v>166</v>
      </c>
      <c r="R100" s="185"/>
      <c r="S100" s="89"/>
      <c r="T100" s="121"/>
      <c r="U100" s="46"/>
      <c r="V100" s="117"/>
      <c r="W100" s="117"/>
      <c r="X100" s="66"/>
    </row>
    <row r="101" spans="1:21" ht="14.25">
      <c r="A101" s="78"/>
      <c r="B101" s="68"/>
      <c r="C101" s="68"/>
      <c r="D101" s="68"/>
      <c r="E101" s="68"/>
      <c r="F101" s="69"/>
      <c r="G101" s="78"/>
      <c r="H101" s="98"/>
      <c r="I101" s="103"/>
      <c r="J101" s="78"/>
      <c r="K101" s="98"/>
      <c r="L101" s="103"/>
      <c r="M101" s="111"/>
      <c r="N101" s="114"/>
      <c r="O101" s="99"/>
      <c r="P101" s="158"/>
      <c r="Q101" s="172"/>
      <c r="R101" s="181"/>
      <c r="S101" s="67"/>
      <c r="T101" s="103"/>
      <c r="U101" s="46"/>
    </row>
    <row r="102" spans="1:21" ht="14.25">
      <c r="A102" s="128"/>
      <c r="B102" s="2" t="s">
        <v>6</v>
      </c>
      <c r="C102" s="66" t="s">
        <v>180</v>
      </c>
      <c r="D102" s="66"/>
      <c r="E102" s="66"/>
      <c r="F102" s="127" t="s">
        <v>181</v>
      </c>
      <c r="G102" s="128"/>
      <c r="H102" s="129"/>
      <c r="I102" s="119"/>
      <c r="J102" s="128"/>
      <c r="K102" s="129"/>
      <c r="L102" s="119"/>
      <c r="M102" s="130"/>
      <c r="N102" s="131"/>
      <c r="O102" s="132"/>
      <c r="P102" s="159"/>
      <c r="Q102" s="173">
        <v>41274</v>
      </c>
      <c r="R102" s="183"/>
      <c r="S102" s="133"/>
      <c r="T102" s="119"/>
      <c r="U102" s="46"/>
    </row>
    <row r="103" spans="1:21" ht="14.25">
      <c r="A103" s="1"/>
      <c r="C103" s="2" t="s">
        <v>9</v>
      </c>
      <c r="E103" s="2" t="s">
        <v>10</v>
      </c>
      <c r="F103" s="39" t="s">
        <v>11</v>
      </c>
      <c r="G103" s="18">
        <v>0</v>
      </c>
      <c r="H103" s="82">
        <v>0</v>
      </c>
      <c r="I103" s="19">
        <v>2</v>
      </c>
      <c r="J103" s="18"/>
      <c r="K103" s="82"/>
      <c r="L103" s="19"/>
      <c r="M103" s="61"/>
      <c r="N103" s="9"/>
      <c r="O103" s="5"/>
      <c r="P103" s="32"/>
      <c r="Q103" s="167">
        <f>SUM(Q102+H103)</f>
        <v>41274</v>
      </c>
      <c r="R103" s="179"/>
      <c r="S103" s="46"/>
      <c r="T103" s="16" t="s">
        <v>47</v>
      </c>
      <c r="U103" s="46"/>
    </row>
    <row r="104" spans="1:21" ht="14.25">
      <c r="A104" s="1"/>
      <c r="C104" s="2" t="s">
        <v>6</v>
      </c>
      <c r="D104" s="2" t="s">
        <v>11</v>
      </c>
      <c r="F104" s="39"/>
      <c r="G104" s="18">
        <v>2</v>
      </c>
      <c r="H104" s="82">
        <v>4</v>
      </c>
      <c r="I104" s="19">
        <v>5</v>
      </c>
      <c r="J104" s="18"/>
      <c r="K104" s="82"/>
      <c r="L104" s="19"/>
      <c r="M104" s="61"/>
      <c r="N104" s="9"/>
      <c r="O104" s="5"/>
      <c r="P104" s="32"/>
      <c r="Q104" s="167">
        <f>SUM(Q103+H104)</f>
        <v>41278</v>
      </c>
      <c r="R104" s="179"/>
      <c r="S104" s="46"/>
      <c r="T104" s="16" t="s">
        <v>48</v>
      </c>
      <c r="U104" s="46"/>
    </row>
    <row r="105" spans="1:21" ht="14.25">
      <c r="A105" s="1"/>
      <c r="C105" s="2" t="s">
        <v>13</v>
      </c>
      <c r="E105" s="2" t="s">
        <v>11</v>
      </c>
      <c r="F105" s="39" t="s">
        <v>14</v>
      </c>
      <c r="G105" s="18">
        <v>7</v>
      </c>
      <c r="H105" s="82">
        <v>18</v>
      </c>
      <c r="I105" s="19">
        <v>18</v>
      </c>
      <c r="J105" s="18"/>
      <c r="K105" s="82"/>
      <c r="L105" s="19"/>
      <c r="M105" s="61"/>
      <c r="N105" s="9"/>
      <c r="O105" s="5"/>
      <c r="P105" s="32"/>
      <c r="Q105" s="167">
        <f>SUM(Q104+H105)</f>
        <v>41296</v>
      </c>
      <c r="R105" s="179"/>
      <c r="S105" s="46"/>
      <c r="T105" s="16"/>
      <c r="U105" s="46"/>
    </row>
    <row r="106" spans="1:21" ht="14.25">
      <c r="A106" s="1"/>
      <c r="C106" s="2" t="s">
        <v>6</v>
      </c>
      <c r="D106" s="2" t="s">
        <v>14</v>
      </c>
      <c r="F106" s="39"/>
      <c r="G106" s="18">
        <v>0</v>
      </c>
      <c r="H106" s="82">
        <v>1</v>
      </c>
      <c r="I106" s="19">
        <v>1</v>
      </c>
      <c r="J106" s="18"/>
      <c r="K106" s="82"/>
      <c r="L106" s="19"/>
      <c r="M106" s="61"/>
      <c r="N106" s="9"/>
      <c r="O106" s="5"/>
      <c r="P106" s="32"/>
      <c r="Q106" s="167">
        <f>SUM(Q105+H106)</f>
        <v>41297</v>
      </c>
      <c r="R106" s="179"/>
      <c r="S106" s="46"/>
      <c r="T106" s="16" t="s">
        <v>51</v>
      </c>
      <c r="U106" s="46"/>
    </row>
    <row r="107" spans="1:21" ht="14.25">
      <c r="A107" s="1"/>
      <c r="C107" s="2" t="s">
        <v>205</v>
      </c>
      <c r="E107" s="2" t="s">
        <v>14</v>
      </c>
      <c r="F107" s="39" t="s">
        <v>17</v>
      </c>
      <c r="G107" s="18">
        <v>2</v>
      </c>
      <c r="H107" s="82">
        <v>2</v>
      </c>
      <c r="I107" s="19">
        <v>4</v>
      </c>
      <c r="J107" s="18"/>
      <c r="K107" s="82"/>
      <c r="L107" s="19"/>
      <c r="M107" s="61"/>
      <c r="N107" s="9"/>
      <c r="O107" s="5"/>
      <c r="P107" s="32"/>
      <c r="Q107" s="167">
        <f>SUM(Q106+H107)</f>
        <v>41299</v>
      </c>
      <c r="R107" s="179"/>
      <c r="S107" s="46"/>
      <c r="T107" s="16"/>
      <c r="U107" s="46"/>
    </row>
    <row r="108" spans="1:21" ht="14.25">
      <c r="A108" s="17"/>
      <c r="B108" s="3"/>
      <c r="C108" s="3"/>
      <c r="D108" s="3"/>
      <c r="E108" s="3"/>
      <c r="F108" s="40" t="s">
        <v>37</v>
      </c>
      <c r="G108" s="20">
        <f>SUM(G103:G107)</f>
        <v>11</v>
      </c>
      <c r="H108" s="83">
        <f>SUM(H103:H107)</f>
        <v>25</v>
      </c>
      <c r="I108" s="21">
        <f>SUM(I103:I107)</f>
        <v>30</v>
      </c>
      <c r="J108" s="20"/>
      <c r="K108" s="83"/>
      <c r="L108" s="21"/>
      <c r="M108" s="62"/>
      <c r="N108" s="10"/>
      <c r="O108" s="6"/>
      <c r="P108" s="33"/>
      <c r="Q108" s="165"/>
      <c r="R108" s="180"/>
      <c r="S108" s="50"/>
      <c r="T108" s="37"/>
      <c r="U108" s="46"/>
    </row>
    <row r="109" spans="1:21" ht="14.25">
      <c r="A109" s="78"/>
      <c r="B109" s="68"/>
      <c r="C109" s="68"/>
      <c r="D109" s="68"/>
      <c r="E109" s="68"/>
      <c r="F109" s="69"/>
      <c r="G109" s="78"/>
      <c r="H109" s="98"/>
      <c r="I109" s="103"/>
      <c r="J109" s="78"/>
      <c r="K109" s="98"/>
      <c r="L109" s="103"/>
      <c r="M109" s="111"/>
      <c r="N109" s="114"/>
      <c r="O109" s="99"/>
      <c r="P109" s="158"/>
      <c r="Q109" s="172"/>
      <c r="R109" s="181"/>
      <c r="S109" s="67"/>
      <c r="T109" s="103"/>
      <c r="U109" s="46"/>
    </row>
    <row r="110" spans="1:21" ht="14.25">
      <c r="A110" s="1"/>
      <c r="B110" s="2" t="s">
        <v>149</v>
      </c>
      <c r="C110" s="2" t="s">
        <v>16</v>
      </c>
      <c r="E110" s="2" t="s">
        <v>150</v>
      </c>
      <c r="F110" s="39" t="s">
        <v>153</v>
      </c>
      <c r="G110" s="18">
        <v>1</v>
      </c>
      <c r="H110" s="82">
        <v>2</v>
      </c>
      <c r="I110" s="19">
        <v>3</v>
      </c>
      <c r="J110" s="18"/>
      <c r="K110" s="82"/>
      <c r="L110" s="19"/>
      <c r="M110" s="61"/>
      <c r="N110" s="9"/>
      <c r="O110" s="5"/>
      <c r="P110" s="32"/>
      <c r="Q110" s="167">
        <f>SUM(Q98+H110)</f>
        <v>41693</v>
      </c>
      <c r="R110" s="179"/>
      <c r="S110" s="46"/>
      <c r="T110" s="16"/>
      <c r="U110" s="46"/>
    </row>
    <row r="111" spans="1:21" ht="14.25">
      <c r="A111" s="1"/>
      <c r="C111" s="2" t="s">
        <v>152</v>
      </c>
      <c r="E111" s="2" t="s">
        <v>153</v>
      </c>
      <c r="F111" s="39" t="s">
        <v>151</v>
      </c>
      <c r="G111" s="18">
        <v>2</v>
      </c>
      <c r="H111" s="82">
        <v>2</v>
      </c>
      <c r="I111" s="19">
        <v>3</v>
      </c>
      <c r="J111" s="18"/>
      <c r="K111" s="82"/>
      <c r="L111" s="19"/>
      <c r="M111" s="61"/>
      <c r="N111" s="9"/>
      <c r="O111" s="5"/>
      <c r="P111" s="32"/>
      <c r="Q111" s="167">
        <f>SUM(Q110+H111)</f>
        <v>41695</v>
      </c>
      <c r="R111" s="179"/>
      <c r="S111" s="46"/>
      <c r="T111" s="16"/>
      <c r="U111" s="46"/>
    </row>
    <row r="112" spans="1:21" ht="14.25">
      <c r="A112" s="1"/>
      <c r="C112" s="2" t="s">
        <v>9</v>
      </c>
      <c r="E112" s="2" t="s">
        <v>151</v>
      </c>
      <c r="F112" s="39" t="s">
        <v>11</v>
      </c>
      <c r="G112" s="18">
        <v>1</v>
      </c>
      <c r="H112" s="82">
        <v>2</v>
      </c>
      <c r="I112" s="19">
        <v>2</v>
      </c>
      <c r="J112" s="18"/>
      <c r="K112" s="82"/>
      <c r="L112" s="19"/>
      <c r="M112" s="61"/>
      <c r="N112" s="9"/>
      <c r="O112" s="5"/>
      <c r="P112" s="32"/>
      <c r="Q112" s="167">
        <f>SUM(Q111+H112)</f>
        <v>41697</v>
      </c>
      <c r="R112" s="179"/>
      <c r="S112" s="46"/>
      <c r="T112" s="16"/>
      <c r="U112" s="46"/>
    </row>
    <row r="113" spans="1:21" ht="14.25">
      <c r="A113" s="1"/>
      <c r="C113" s="2" t="s">
        <v>6</v>
      </c>
      <c r="E113" s="2" t="s">
        <v>11</v>
      </c>
      <c r="F113" s="39"/>
      <c r="G113" s="18">
        <v>1</v>
      </c>
      <c r="H113" s="82">
        <v>3</v>
      </c>
      <c r="I113" s="19">
        <v>3</v>
      </c>
      <c r="J113" s="18"/>
      <c r="K113" s="82"/>
      <c r="L113" s="19"/>
      <c r="M113" s="61"/>
      <c r="N113" s="9"/>
      <c r="O113" s="5"/>
      <c r="P113" s="32"/>
      <c r="Q113" s="167">
        <f>SUM(Q112+H113)</f>
        <v>41700</v>
      </c>
      <c r="R113" s="179"/>
      <c r="S113" s="46"/>
      <c r="T113" s="16"/>
      <c r="U113" s="46"/>
    </row>
    <row r="114" spans="1:21" ht="14.25">
      <c r="A114" s="1"/>
      <c r="C114" s="2" t="s">
        <v>9</v>
      </c>
      <c r="E114" s="2" t="s">
        <v>11</v>
      </c>
      <c r="F114" s="39" t="s">
        <v>10</v>
      </c>
      <c r="G114" s="18">
        <v>1</v>
      </c>
      <c r="H114" s="82">
        <v>1</v>
      </c>
      <c r="I114" s="19">
        <v>1</v>
      </c>
      <c r="J114" s="18"/>
      <c r="K114" s="82"/>
      <c r="L114" s="19"/>
      <c r="M114" s="61"/>
      <c r="N114" s="9"/>
      <c r="O114" s="5"/>
      <c r="P114" s="32"/>
      <c r="Q114" s="167">
        <f>SUM(Q113+H114)</f>
        <v>41701</v>
      </c>
      <c r="R114" s="179"/>
      <c r="S114" s="46"/>
      <c r="T114" s="16"/>
      <c r="U114" s="46"/>
    </row>
    <row r="115" spans="1:21" ht="14.25">
      <c r="A115" s="17"/>
      <c r="B115" s="3"/>
      <c r="C115" s="3"/>
      <c r="D115" s="3"/>
      <c r="E115" s="3"/>
      <c r="F115" s="77" t="s">
        <v>179</v>
      </c>
      <c r="G115" s="20">
        <f>SUM(G110:G114)</f>
        <v>6</v>
      </c>
      <c r="H115" s="83">
        <f>SUM(H110:H114)</f>
        <v>10</v>
      </c>
      <c r="I115" s="21">
        <f>SUM(I110:I114)</f>
        <v>12</v>
      </c>
      <c r="J115" s="108"/>
      <c r="K115" s="83"/>
      <c r="L115" s="109"/>
      <c r="M115" s="62"/>
      <c r="N115" s="10"/>
      <c r="O115" s="6"/>
      <c r="P115" s="33"/>
      <c r="Q115" s="168"/>
      <c r="R115" s="180"/>
      <c r="S115" s="50"/>
      <c r="T115" s="37"/>
      <c r="U115" s="46"/>
    </row>
    <row r="116" spans="1:21" ht="15" thickBot="1">
      <c r="A116" s="122"/>
      <c r="B116" s="123"/>
      <c r="C116" s="123"/>
      <c r="D116" s="123"/>
      <c r="E116" s="123"/>
      <c r="F116" s="124" t="s">
        <v>178</v>
      </c>
      <c r="G116" s="91"/>
      <c r="H116" s="104"/>
      <c r="I116" s="92"/>
      <c r="J116" s="91">
        <f>SUM(J100,G108,G115)</f>
        <v>279</v>
      </c>
      <c r="K116" s="104">
        <f>SUM(K99,H108,H115)</f>
        <v>427</v>
      </c>
      <c r="L116" s="92">
        <f>SUM(L99,I108,I115)</f>
        <v>571</v>
      </c>
      <c r="M116" s="112"/>
      <c r="N116" s="115"/>
      <c r="O116" s="116"/>
      <c r="P116" s="160"/>
      <c r="Q116" s="174"/>
      <c r="R116" s="186"/>
      <c r="S116" s="125"/>
      <c r="T116" s="126"/>
      <c r="U116" s="46"/>
    </row>
    <row r="117" spans="1:20" ht="14.25">
      <c r="A117" s="44"/>
      <c r="B117" s="44"/>
      <c r="C117" s="44"/>
      <c r="D117" s="44"/>
      <c r="E117" s="44"/>
      <c r="F117" s="44"/>
      <c r="G117" s="44"/>
      <c r="H117" s="87"/>
      <c r="I117" s="44"/>
      <c r="J117" s="44"/>
      <c r="K117" s="87"/>
      <c r="L117" s="44"/>
      <c r="M117" s="44"/>
      <c r="N117" s="44"/>
      <c r="O117" s="44"/>
      <c r="P117" s="44"/>
      <c r="Q117" s="134"/>
      <c r="R117" s="187"/>
      <c r="S117" s="44"/>
      <c r="T117" s="44"/>
    </row>
  </sheetData>
  <mergeCells count="7">
    <mergeCell ref="N7:P7"/>
    <mergeCell ref="G7:I7"/>
    <mergeCell ref="J7:L7"/>
    <mergeCell ref="B1:C1"/>
    <mergeCell ref="E1:F1"/>
    <mergeCell ref="B5:F5"/>
    <mergeCell ref="B4:F4"/>
  </mergeCells>
  <printOptions/>
  <pageMargins left="0.7" right="0.7" top="0.75" bottom="0.7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kozok</dc:creator>
  <cp:keywords/>
  <dc:description/>
  <cp:lastModifiedBy>michal kozok</cp:lastModifiedBy>
  <dcterms:created xsi:type="dcterms:W3CDTF">2010-12-26T12:18:10Z</dcterms:created>
  <dcterms:modified xsi:type="dcterms:W3CDTF">2012-12-25T05:52:18Z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